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I:\groups\oess\Awards &amp; Metrics\Sustainability Dashboard\Sustainability Dashboard\Paper\"/>
    </mc:Choice>
  </mc:AlternateContent>
  <bookViews>
    <workbookView xWindow="0" yWindow="0" windowWidth="25200" windowHeight="11985" tabRatio="500"/>
  </bookViews>
  <sheets>
    <sheet name="Paper" sheetId="3" r:id="rId1"/>
  </sheets>
  <calcPr calcId="152511" concurrentCalc="0"/>
</workbook>
</file>

<file path=xl/calcChain.xml><?xml version="1.0" encoding="utf-8"?>
<calcChain xmlns="http://schemas.openxmlformats.org/spreadsheetml/2006/main">
  <c r="S59" i="3" l="1"/>
  <c r="D58" i="3"/>
  <c r="S58" i="3"/>
  <c r="D57" i="3"/>
  <c r="S57" i="3"/>
  <c r="N58" i="3"/>
  <c r="S30" i="3"/>
  <c r="S31" i="3"/>
  <c r="S32" i="3"/>
  <c r="S33" i="3"/>
  <c r="S34" i="3"/>
  <c r="S35" i="3"/>
  <c r="S36" i="3"/>
  <c r="S37" i="3"/>
  <c r="S38" i="3"/>
  <c r="S39" i="3"/>
  <c r="S40" i="3"/>
  <c r="S41" i="3"/>
  <c r="S42" i="3"/>
  <c r="S43" i="3"/>
  <c r="S44" i="3"/>
  <c r="S45" i="3"/>
  <c r="S46" i="3"/>
  <c r="S47" i="3"/>
  <c r="S48" i="3"/>
  <c r="S49" i="3"/>
  <c r="S50" i="3"/>
  <c r="S51" i="3"/>
  <c r="S52" i="3"/>
  <c r="S53" i="3"/>
  <c r="S54" i="3"/>
  <c r="S55" i="3"/>
  <c r="S56" i="3"/>
  <c r="Y28" i="3"/>
  <c r="Y29" i="3"/>
  <c r="Y33" i="3"/>
  <c r="Y32" i="3"/>
  <c r="Y31" i="3"/>
  <c r="Y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30" i="3"/>
  <c r="K57" i="3"/>
  <c r="N57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30" i="3"/>
  <c r="D60" i="3"/>
  <c r="F57" i="3"/>
  <c r="I57" i="3"/>
  <c r="Y34" i="3"/>
  <c r="Y35" i="3"/>
  <c r="F60" i="3"/>
  <c r="I60" i="3"/>
  <c r="N60" i="3"/>
  <c r="K60" i="3"/>
</calcChain>
</file>

<file path=xl/sharedStrings.xml><?xml version="1.0" encoding="utf-8"?>
<sst xmlns="http://schemas.openxmlformats.org/spreadsheetml/2006/main" count="22" uniqueCount="22">
  <si>
    <t>Number of Reams Purchased</t>
  </si>
  <si>
    <t>Dollar Amount of Reams Purchased</t>
  </si>
  <si>
    <t># Reams on 100% Recycled Paper</t>
  </si>
  <si>
    <t>% Reams on Recycled Paper</t>
  </si>
  <si>
    <t>Data from UW Purchasing</t>
  </si>
  <si>
    <t>UW Paper Sustainability Metrics</t>
  </si>
  <si>
    <t xml:space="preserve">$ per ream </t>
  </si>
  <si>
    <t>Quarter End Date</t>
  </si>
  <si>
    <t>Target = 30% Reduction from 2008-2009 levels</t>
  </si>
  <si>
    <t xml:space="preserve"># Reams/FTE Total </t>
  </si>
  <si>
    <t>Average # Reams/FTE total</t>
  </si>
  <si>
    <t>Fiscal Year (June to June)</t>
  </si>
  <si>
    <t>2008-2009</t>
  </si>
  <si>
    <t>2009-2010</t>
  </si>
  <si>
    <t>2014-2015</t>
  </si>
  <si>
    <t>2013-2014</t>
  </si>
  <si>
    <t>2012-2013</t>
  </si>
  <si>
    <t>2011-2012</t>
  </si>
  <si>
    <t>2010-2011</t>
  </si>
  <si>
    <t>% Reduction</t>
  </si>
  <si>
    <t xml:space="preserve">FTE-Students Faculty &amp; Staff </t>
  </si>
  <si>
    <t>Decrease of # reams/individual (staff, student &amp;Faculty) across all three campuses by 26%  since 2008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</si>
</sst>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_(* #,##0_);_(* \(#,##0\);_(* &quot;-&quot;??_);_(@_)"/>
    <numFmt numFmtId="165" formatCode="&quot;$&quot;#,##0"/>
    <numFmt numFmtId="166" formatCode="[$-409]mmm\-yy;@"/>
    <numFmt numFmtId="167" formatCode="&quot;$&quot;#,##0.00"/>
    <numFmt numFmtId="168" formatCode="_(* #,##0.000_);_(* \(#,##0.000\);_(* &quot;-&quot;??_);_(@_)"/>
    <numFmt numFmtId="169" formatCode="_(* #,##0.0_);_(* \(#,##0.0\);_(* &quot;-&quot;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8"/>
      <color theme="0"/>
      <name val="Trebuchet MS"/>
      <family val="2"/>
    </font>
    <font>
      <sz val="24"/>
      <color theme="0"/>
      <name val="Trebuchet MS"/>
      <family val="2"/>
    </font>
    <font>
      <sz val="10"/>
      <name val="Trebuchet MS"/>
      <family val="2"/>
    </font>
    <font>
      <i/>
      <sz val="11"/>
      <color indexed="8"/>
      <name val="Calibri"/>
      <family val="2"/>
    </font>
    <font>
      <b/>
      <i/>
      <sz val="11"/>
      <color theme="1"/>
      <name val="Calibri"/>
      <family val="2"/>
      <scheme val="minor"/>
    </font>
    <font>
      <b/>
      <i/>
      <sz val="11"/>
      <color indexed="8"/>
      <name val="Calibri"/>
      <family val="2"/>
    </font>
    <font>
      <sz val="11"/>
      <color theme="1"/>
      <name val="Open Sans"/>
      <family val="2"/>
    </font>
    <font>
      <sz val="10"/>
      <color indexed="8"/>
      <name val="Open Sans"/>
      <family val="2"/>
    </font>
    <font>
      <sz val="10"/>
      <name val="Open Sans"/>
      <family val="2"/>
    </font>
    <font>
      <sz val="11"/>
      <color indexed="8"/>
      <name val="Open Sans"/>
      <family val="2"/>
    </font>
    <font>
      <sz val="11"/>
      <name val="Open Sans"/>
      <family val="2"/>
    </font>
    <font>
      <b/>
      <sz val="11"/>
      <name val="Open Sans"/>
      <family val="2"/>
    </font>
  </fonts>
  <fills count="3">
    <fill>
      <patternFill patternType="none"/>
    </fill>
    <fill>
      <patternFill patternType="gray125"/>
    </fill>
    <fill>
      <patternFill patternType="solid">
        <fgColor rgb="FFDCC8EE"/>
        <bgColor indexed="64"/>
      </patternFill>
    </fill>
  </fills>
  <borders count="1">
    <border>
      <left/>
      <right/>
      <top/>
      <bottom/>
      <diagonal/>
    </border>
  </borders>
  <cellStyleXfs count="3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" fillId="0" borderId="0"/>
  </cellStyleXfs>
  <cellXfs count="62">
    <xf numFmtId="0" fontId="0" fillId="0" borderId="0" xfId="0"/>
    <xf numFmtId="164" fontId="0" fillId="0" borderId="0" xfId="0" applyNumberFormat="1"/>
    <xf numFmtId="165" fontId="0" fillId="0" borderId="0" xfId="0" applyNumberFormat="1"/>
    <xf numFmtId="9" fontId="0" fillId="0" borderId="0" xfId="2" applyFont="1"/>
    <xf numFmtId="0" fontId="0" fillId="0" borderId="0" xfId="0" applyBorder="1"/>
    <xf numFmtId="164" fontId="0" fillId="0" borderId="0" xfId="1" applyNumberFormat="1" applyFont="1" applyBorder="1"/>
    <xf numFmtId="9" fontId="3" fillId="0" borderId="0" xfId="2" applyFont="1" applyFill="1" applyBorder="1" applyAlignment="1">
      <alignment horizontal="right" wrapText="1"/>
    </xf>
    <xf numFmtId="168" fontId="0" fillId="0" borderId="0" xfId="0" applyNumberFormat="1" applyBorder="1"/>
    <xf numFmtId="0" fontId="0" fillId="0" borderId="0" xfId="0" applyFill="1"/>
    <xf numFmtId="164" fontId="0" fillId="0" borderId="0" xfId="1" applyNumberFormat="1" applyFont="1" applyFill="1" applyBorder="1"/>
    <xf numFmtId="164" fontId="0" fillId="0" borderId="0" xfId="0" applyNumberFormat="1" applyBorder="1"/>
    <xf numFmtId="3" fontId="3" fillId="0" borderId="0" xfId="3" applyNumberFormat="1" applyFont="1" applyFill="1" applyBorder="1" applyAlignment="1">
      <alignment horizontal="right" wrapText="1"/>
    </xf>
    <xf numFmtId="169" fontId="0" fillId="0" borderId="0" xfId="0" applyNumberFormat="1"/>
    <xf numFmtId="0" fontId="8" fillId="0" borderId="0" xfId="0" applyFont="1"/>
    <xf numFmtId="2" fontId="0" fillId="0" borderId="0" xfId="0" applyNumberFormat="1"/>
    <xf numFmtId="0" fontId="9" fillId="0" borderId="0" xfId="36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164" fontId="11" fillId="0" borderId="0" xfId="1" applyNumberFormat="1" applyFont="1" applyFill="1" applyBorder="1" applyAlignment="1">
      <alignment horizontal="center" wrapText="1"/>
    </xf>
    <xf numFmtId="164" fontId="0" fillId="0" borderId="0" xfId="1" applyNumberFormat="1" applyFont="1" applyBorder="1" applyAlignment="1"/>
    <xf numFmtId="0" fontId="0" fillId="2" borderId="0" xfId="0" applyFill="1"/>
    <xf numFmtId="0" fontId="12" fillId="2" borderId="0" xfId="0" applyFont="1" applyFill="1"/>
    <xf numFmtId="0" fontId="12" fillId="0" borderId="0" xfId="0" applyFont="1"/>
    <xf numFmtId="0" fontId="13" fillId="0" borderId="0" xfId="3" applyFont="1" applyFill="1" applyBorder="1"/>
    <xf numFmtId="0" fontId="12" fillId="0" borderId="0" xfId="0" applyFont="1" applyBorder="1"/>
    <xf numFmtId="0" fontId="14" fillId="0" borderId="0" xfId="0" applyFont="1"/>
    <xf numFmtId="168" fontId="12" fillId="0" borderId="0" xfId="0" applyNumberFormat="1" applyFont="1"/>
    <xf numFmtId="166" fontId="15" fillId="0" borderId="0" xfId="3" applyNumberFormat="1" applyFont="1" applyFill="1" applyBorder="1" applyAlignment="1">
      <alignment horizontal="right" wrapText="1"/>
    </xf>
    <xf numFmtId="3" fontId="15" fillId="0" borderId="0" xfId="3" applyNumberFormat="1" applyFont="1" applyFill="1" applyBorder="1" applyAlignment="1">
      <alignment horizontal="right" wrapText="1"/>
    </xf>
    <xf numFmtId="0" fontId="12" fillId="0" borderId="0" xfId="0" applyFont="1" applyFill="1"/>
    <xf numFmtId="165" fontId="15" fillId="0" borderId="0" xfId="3" applyNumberFormat="1" applyFont="1" applyFill="1" applyBorder="1" applyAlignment="1">
      <alignment horizontal="right" wrapText="1"/>
    </xf>
    <xf numFmtId="167" fontId="15" fillId="0" borderId="0" xfId="3" applyNumberFormat="1" applyFont="1" applyFill="1" applyBorder="1" applyAlignment="1">
      <alignment horizontal="right" wrapText="1"/>
    </xf>
    <xf numFmtId="164" fontId="12" fillId="0" borderId="0" xfId="1" applyNumberFormat="1" applyFont="1" applyFill="1" applyBorder="1"/>
    <xf numFmtId="9" fontId="15" fillId="0" borderId="0" xfId="2" applyFont="1" applyFill="1" applyBorder="1" applyAlignment="1">
      <alignment horizontal="right" wrapText="1"/>
    </xf>
    <xf numFmtId="164" fontId="12" fillId="0" borderId="0" xfId="0" applyNumberFormat="1" applyFont="1"/>
    <xf numFmtId="2" fontId="12" fillId="0" borderId="0" xfId="0" applyNumberFormat="1" applyFont="1"/>
    <xf numFmtId="168" fontId="12" fillId="0" borderId="0" xfId="0" applyNumberFormat="1" applyFont="1" applyBorder="1"/>
    <xf numFmtId="9" fontId="12" fillId="0" borderId="0" xfId="2" applyNumberFormat="1" applyFont="1"/>
    <xf numFmtId="0" fontId="12" fillId="0" borderId="0" xfId="0" applyFont="1" applyFill="1" applyBorder="1"/>
    <xf numFmtId="165" fontId="15" fillId="0" borderId="0" xfId="1" applyNumberFormat="1" applyFont="1" applyFill="1" applyBorder="1" applyAlignment="1">
      <alignment horizontal="right" wrapText="1"/>
    </xf>
    <xf numFmtId="164" fontId="12" fillId="0" borderId="0" xfId="1" applyNumberFormat="1" applyFont="1" applyFill="1"/>
    <xf numFmtId="164" fontId="12" fillId="0" borderId="0" xfId="0" applyNumberFormat="1" applyFont="1" applyBorder="1"/>
    <xf numFmtId="165" fontId="12" fillId="0" borderId="0" xfId="1" applyNumberFormat="1" applyFont="1"/>
    <xf numFmtId="166" fontId="12" fillId="0" borderId="0" xfId="0" applyNumberFormat="1" applyFont="1"/>
    <xf numFmtId="165" fontId="12" fillId="0" borderId="0" xfId="1" applyNumberFormat="1" applyFont="1" applyBorder="1"/>
    <xf numFmtId="17" fontId="12" fillId="0" borderId="0" xfId="0" applyNumberFormat="1" applyFont="1"/>
    <xf numFmtId="3" fontId="12" fillId="0" borderId="0" xfId="0" applyNumberFormat="1" applyFont="1" applyBorder="1"/>
    <xf numFmtId="166" fontId="12" fillId="0" borderId="0" xfId="0" applyNumberFormat="1" applyFont="1" applyAlignment="1">
      <alignment wrapText="1"/>
    </xf>
    <xf numFmtId="164" fontId="15" fillId="0" borderId="0" xfId="1" applyNumberFormat="1" applyFont="1" applyFill="1" applyBorder="1" applyAlignment="1">
      <alignment horizontal="right" wrapText="1"/>
    </xf>
    <xf numFmtId="0" fontId="16" fillId="2" borderId="0" xfId="0" applyFont="1" applyFill="1"/>
    <xf numFmtId="0" fontId="17" fillId="2" borderId="0" xfId="0" applyFont="1" applyFill="1" applyBorder="1" applyAlignment="1">
      <alignment horizontal="center"/>
    </xf>
    <xf numFmtId="0" fontId="16" fillId="2" borderId="0" xfId="0" applyFont="1" applyFill="1" applyBorder="1"/>
    <xf numFmtId="0" fontId="17" fillId="2" borderId="0" xfId="0" applyFont="1" applyFill="1" applyBorder="1"/>
    <xf numFmtId="9" fontId="16" fillId="2" borderId="0" xfId="2" applyFont="1" applyFill="1" applyAlignment="1">
      <alignment wrapText="1"/>
    </xf>
    <xf numFmtId="0" fontId="16" fillId="2" borderId="0" xfId="0" applyFont="1" applyFill="1" applyAlignment="1">
      <alignment wrapText="1"/>
    </xf>
    <xf numFmtId="165" fontId="14" fillId="2" borderId="0" xfId="3" applyNumberFormat="1" applyFont="1" applyFill="1" applyBorder="1"/>
    <xf numFmtId="168" fontId="16" fillId="2" borderId="0" xfId="2" applyNumberFormat="1" applyFont="1" applyFill="1"/>
    <xf numFmtId="0" fontId="12" fillId="0" borderId="0" xfId="0" applyFont="1" applyAlignment="1">
      <alignment horizontal="center"/>
    </xf>
    <xf numFmtId="0" fontId="16" fillId="2" borderId="0" xfId="0" applyFont="1" applyFill="1" applyBorder="1" applyAlignment="1">
      <alignment horizontal="center" wrapText="1"/>
    </xf>
    <xf numFmtId="0" fontId="7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16" fillId="2" borderId="0" xfId="3" applyFont="1" applyFill="1" applyBorder="1" applyAlignment="1">
      <alignment horizontal="center" wrapText="1"/>
    </xf>
    <xf numFmtId="0" fontId="17" fillId="2" borderId="0" xfId="0" applyFont="1" applyFill="1" applyBorder="1" applyAlignment="1">
      <alignment horizontal="center" wrapText="1"/>
    </xf>
  </cellXfs>
  <cellStyles count="37">
    <cellStyle name="Comma" xfId="1" builtinId="3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Normal" xfId="0" builtinId="0"/>
    <cellStyle name="Normal_Chart Data by Quarter" xfId="3"/>
    <cellStyle name="Normal_StaffFTE" xfId="36"/>
    <cellStyle name="Percent" xfId="2" builtinId="5"/>
  </cellStyles>
  <dxfs count="0"/>
  <tableStyles count="0" defaultTableStyle="TableStyleMedium9" defaultPivotStyle="PivotStyleMedium4"/>
  <colors>
    <mruColors>
      <color rgb="FF4B0082"/>
      <color rgb="FF320082"/>
      <color rgb="FF33006F"/>
      <color rgb="FFBA9BDE"/>
      <color rgb="FF77933C"/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 anchor="t" anchorCtr="1"/>
          <a:lstStyle/>
          <a:p>
            <a:pPr algn="ctr">
              <a:defRPr/>
            </a:pPr>
            <a:r>
              <a:rPr lang="en-US" sz="1400">
                <a:solidFill>
                  <a:srgbClr val="33006F"/>
                </a:solidFill>
                <a:effectLst/>
                <a:latin typeface="Encode Sans Compressed" panose="02000000000000000000" pitchFamily="2" charset="0"/>
              </a:rPr>
              <a:t>100% RECYCLED PAPER PURCHASED </a:t>
            </a:r>
          </a:p>
          <a:p>
            <a:pPr algn="ctr">
              <a:defRPr/>
            </a:pPr>
            <a:r>
              <a:rPr lang="en-US" sz="1400">
                <a:solidFill>
                  <a:srgbClr val="33006F"/>
                </a:solidFill>
                <a:effectLst/>
                <a:latin typeface="Encode Sans Compressed" panose="02000000000000000000" pitchFamily="2" charset="0"/>
              </a:rPr>
              <a:t>UW MAIN CAMPUS</a:t>
            </a:r>
          </a:p>
        </c:rich>
      </c:tx>
      <c:layout>
        <c:manualLayout>
          <c:xMode val="edge"/>
          <c:yMode val="edge"/>
          <c:x val="0.32494158772829701"/>
          <c:y val="1.38996756163203E-4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696812514650099"/>
          <c:y val="0.20557597455771201"/>
          <c:w val="0.78434917730294096"/>
          <c:h val="0.4913002355062109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BA9BDE"/>
            </a:solidFill>
            <a:effectLst/>
          </c:spPr>
          <c:invertIfNegative val="0"/>
          <c:cat>
            <c:strRef>
              <c:f>Paper!$B$30:$C$59</c:f>
              <c:strCache>
                <c:ptCount val="30"/>
                <c:pt idx="0">
                  <c:v>Sep-08</c:v>
                </c:pt>
                <c:pt idx="1">
                  <c:v>Dec-08</c:v>
                </c:pt>
                <c:pt idx="2">
                  <c:v>Mar-09</c:v>
                </c:pt>
                <c:pt idx="3">
                  <c:v>Jun-09</c:v>
                </c:pt>
                <c:pt idx="4">
                  <c:v>Sep-09</c:v>
                </c:pt>
                <c:pt idx="5">
                  <c:v>Dec-09</c:v>
                </c:pt>
                <c:pt idx="6">
                  <c:v>Mar-10</c:v>
                </c:pt>
                <c:pt idx="7">
                  <c:v>Jun-10</c:v>
                </c:pt>
                <c:pt idx="8">
                  <c:v>Sep-10</c:v>
                </c:pt>
                <c:pt idx="9">
                  <c:v>Dec-10</c:v>
                </c:pt>
                <c:pt idx="10">
                  <c:v>Mar-11</c:v>
                </c:pt>
                <c:pt idx="11">
                  <c:v>Jun-11</c:v>
                </c:pt>
                <c:pt idx="12">
                  <c:v>Sep-11</c:v>
                </c:pt>
                <c:pt idx="13">
                  <c:v>Dec-11</c:v>
                </c:pt>
                <c:pt idx="14">
                  <c:v>Mar-12</c:v>
                </c:pt>
                <c:pt idx="15">
                  <c:v>Jun-12</c:v>
                </c:pt>
                <c:pt idx="16">
                  <c:v>Sep-12</c:v>
                </c:pt>
                <c:pt idx="17">
                  <c:v>Dec-12</c:v>
                </c:pt>
                <c:pt idx="18">
                  <c:v>Mar-13</c:v>
                </c:pt>
                <c:pt idx="19">
                  <c:v>Jun-13</c:v>
                </c:pt>
                <c:pt idx="20">
                  <c:v>Sep-13</c:v>
                </c:pt>
                <c:pt idx="21">
                  <c:v>Dec-13</c:v>
                </c:pt>
                <c:pt idx="22">
                  <c:v>Mar-14</c:v>
                </c:pt>
                <c:pt idx="23">
                  <c:v>Jun-14</c:v>
                </c:pt>
                <c:pt idx="24">
                  <c:v>Sep-14</c:v>
                </c:pt>
                <c:pt idx="25">
                  <c:v>Dec-14</c:v>
                </c:pt>
                <c:pt idx="26">
                  <c:v>Mar-15</c:v>
                </c:pt>
                <c:pt idx="27">
                  <c:v>Jun-15</c:v>
                </c:pt>
                <c:pt idx="28">
                  <c:v>Sep-15</c:v>
                </c:pt>
                <c:pt idx="29">
                  <c:v>Dec-15</c:v>
                </c:pt>
              </c:strCache>
            </c:strRef>
          </c:cat>
          <c:val>
            <c:numRef>
              <c:f>Paper!$N$30:$N$59</c:f>
              <c:numCache>
                <c:formatCode>0%</c:formatCode>
                <c:ptCount val="30"/>
                <c:pt idx="0">
                  <c:v>3.4456207892204042E-2</c:v>
                </c:pt>
                <c:pt idx="1">
                  <c:v>2.7063599458728011E-2</c:v>
                </c:pt>
                <c:pt idx="2">
                  <c:v>3.2132078821232028E-2</c:v>
                </c:pt>
                <c:pt idx="3">
                  <c:v>4.0359451363708027E-2</c:v>
                </c:pt>
                <c:pt idx="4">
                  <c:v>0.19903855042987889</c:v>
                </c:pt>
                <c:pt idx="5">
                  <c:v>0.33515073765234127</c:v>
                </c:pt>
                <c:pt idx="6">
                  <c:v>0.78280128303039564</c:v>
                </c:pt>
                <c:pt idx="7">
                  <c:v>0.78884300866326618</c:v>
                </c:pt>
                <c:pt idx="8">
                  <c:v>0.76643492199586216</c:v>
                </c:pt>
                <c:pt idx="9">
                  <c:v>0.78890170178565189</c:v>
                </c:pt>
                <c:pt idx="10">
                  <c:v>0.79397350672036493</c:v>
                </c:pt>
                <c:pt idx="11">
                  <c:v>0.65857487523548275</c:v>
                </c:pt>
                <c:pt idx="12">
                  <c:v>0.67987563250624883</c:v>
                </c:pt>
                <c:pt idx="13">
                  <c:v>0.74795081967213117</c:v>
                </c:pt>
                <c:pt idx="14">
                  <c:v>0.7591172327437784</c:v>
                </c:pt>
                <c:pt idx="15">
                  <c:v>0.65859140033711205</c:v>
                </c:pt>
                <c:pt idx="16">
                  <c:v>0.73228889311525291</c:v>
                </c:pt>
                <c:pt idx="17">
                  <c:v>0.74597028744581462</c:v>
                </c:pt>
                <c:pt idx="18">
                  <c:v>0.76714222864684811</c:v>
                </c:pt>
                <c:pt idx="19">
                  <c:v>0.72587064676616919</c:v>
                </c:pt>
                <c:pt idx="20">
                  <c:v>0.75208950839808808</c:v>
                </c:pt>
                <c:pt idx="21">
                  <c:v>0.71448782602742855</c:v>
                </c:pt>
                <c:pt idx="22">
                  <c:v>0.72754776410128885</c:v>
                </c:pt>
                <c:pt idx="23">
                  <c:v>0.72837929366231258</c:v>
                </c:pt>
                <c:pt idx="24">
                  <c:v>0.69349069229833316</c:v>
                </c:pt>
                <c:pt idx="25">
                  <c:v>0.72426511679892702</c:v>
                </c:pt>
                <c:pt idx="26">
                  <c:v>0.72130751580049113</c:v>
                </c:pt>
                <c:pt idx="27">
                  <c:v>0.76658233417665822</c:v>
                </c:pt>
                <c:pt idx="28">
                  <c:v>0.74239725022530545</c:v>
                </c:pt>
                <c:pt idx="29">
                  <c:v>0.74306921271331594</c:v>
                </c:pt>
              </c:numCache>
            </c:numRef>
          </c:val>
        </c:ser>
        <c:ser>
          <c:idx val="1"/>
          <c:order val="1"/>
          <c:spPr>
            <a:solidFill>
              <a:srgbClr val="BA9BDE"/>
            </a:solidFill>
            <a:effectLst/>
          </c:spPr>
          <c:invertIfNegative val="0"/>
          <c:cat>
            <c:strRef>
              <c:f>Paper!$B$30:$C$59</c:f>
              <c:strCache>
                <c:ptCount val="30"/>
                <c:pt idx="0">
                  <c:v>Sep-08</c:v>
                </c:pt>
                <c:pt idx="1">
                  <c:v>Dec-08</c:v>
                </c:pt>
                <c:pt idx="2">
                  <c:v>Mar-09</c:v>
                </c:pt>
                <c:pt idx="3">
                  <c:v>Jun-09</c:v>
                </c:pt>
                <c:pt idx="4">
                  <c:v>Sep-09</c:v>
                </c:pt>
                <c:pt idx="5">
                  <c:v>Dec-09</c:v>
                </c:pt>
                <c:pt idx="6">
                  <c:v>Mar-10</c:v>
                </c:pt>
                <c:pt idx="7">
                  <c:v>Jun-10</c:v>
                </c:pt>
                <c:pt idx="8">
                  <c:v>Sep-10</c:v>
                </c:pt>
                <c:pt idx="9">
                  <c:v>Dec-10</c:v>
                </c:pt>
                <c:pt idx="10">
                  <c:v>Mar-11</c:v>
                </c:pt>
                <c:pt idx="11">
                  <c:v>Jun-11</c:v>
                </c:pt>
                <c:pt idx="12">
                  <c:v>Sep-11</c:v>
                </c:pt>
                <c:pt idx="13">
                  <c:v>Dec-11</c:v>
                </c:pt>
                <c:pt idx="14">
                  <c:v>Mar-12</c:v>
                </c:pt>
                <c:pt idx="15">
                  <c:v>Jun-12</c:v>
                </c:pt>
                <c:pt idx="16">
                  <c:v>Sep-12</c:v>
                </c:pt>
                <c:pt idx="17">
                  <c:v>Dec-12</c:v>
                </c:pt>
                <c:pt idx="18">
                  <c:v>Mar-13</c:v>
                </c:pt>
                <c:pt idx="19">
                  <c:v>Jun-13</c:v>
                </c:pt>
                <c:pt idx="20">
                  <c:v>Sep-13</c:v>
                </c:pt>
                <c:pt idx="21">
                  <c:v>Dec-13</c:v>
                </c:pt>
                <c:pt idx="22">
                  <c:v>Mar-14</c:v>
                </c:pt>
                <c:pt idx="23">
                  <c:v>Jun-14</c:v>
                </c:pt>
                <c:pt idx="24">
                  <c:v>Sep-14</c:v>
                </c:pt>
                <c:pt idx="25">
                  <c:v>Dec-14</c:v>
                </c:pt>
                <c:pt idx="26">
                  <c:v>Mar-15</c:v>
                </c:pt>
                <c:pt idx="27">
                  <c:v>Jun-15</c:v>
                </c:pt>
                <c:pt idx="28">
                  <c:v>Sep-15</c:v>
                </c:pt>
                <c:pt idx="29">
                  <c:v>Dec-15</c:v>
                </c:pt>
              </c:strCache>
            </c:strRef>
          </c:cat>
          <c:val>
            <c:numRef>
              <c:f>Paper!$N$30:$N$59</c:f>
              <c:numCache>
                <c:formatCode>0%</c:formatCode>
                <c:ptCount val="30"/>
                <c:pt idx="0">
                  <c:v>3.4456207892204042E-2</c:v>
                </c:pt>
                <c:pt idx="1">
                  <c:v>2.7063599458728011E-2</c:v>
                </c:pt>
                <c:pt idx="2">
                  <c:v>3.2132078821232028E-2</c:v>
                </c:pt>
                <c:pt idx="3">
                  <c:v>4.0359451363708027E-2</c:v>
                </c:pt>
                <c:pt idx="4">
                  <c:v>0.19903855042987889</c:v>
                </c:pt>
                <c:pt idx="5">
                  <c:v>0.33515073765234127</c:v>
                </c:pt>
                <c:pt idx="6">
                  <c:v>0.78280128303039564</c:v>
                </c:pt>
                <c:pt idx="7">
                  <c:v>0.78884300866326618</c:v>
                </c:pt>
                <c:pt idx="8">
                  <c:v>0.76643492199586216</c:v>
                </c:pt>
                <c:pt idx="9">
                  <c:v>0.78890170178565189</c:v>
                </c:pt>
                <c:pt idx="10">
                  <c:v>0.79397350672036493</c:v>
                </c:pt>
                <c:pt idx="11">
                  <c:v>0.65857487523548275</c:v>
                </c:pt>
                <c:pt idx="12">
                  <c:v>0.67987563250624883</c:v>
                </c:pt>
                <c:pt idx="13">
                  <c:v>0.74795081967213117</c:v>
                </c:pt>
                <c:pt idx="14">
                  <c:v>0.7591172327437784</c:v>
                </c:pt>
                <c:pt idx="15">
                  <c:v>0.65859140033711205</c:v>
                </c:pt>
                <c:pt idx="16">
                  <c:v>0.73228889311525291</c:v>
                </c:pt>
                <c:pt idx="17">
                  <c:v>0.74597028744581462</c:v>
                </c:pt>
                <c:pt idx="18">
                  <c:v>0.76714222864684811</c:v>
                </c:pt>
                <c:pt idx="19">
                  <c:v>0.72587064676616919</c:v>
                </c:pt>
                <c:pt idx="20">
                  <c:v>0.75208950839808808</c:v>
                </c:pt>
                <c:pt idx="21">
                  <c:v>0.71448782602742855</c:v>
                </c:pt>
                <c:pt idx="22">
                  <c:v>0.72754776410128885</c:v>
                </c:pt>
                <c:pt idx="23">
                  <c:v>0.72837929366231258</c:v>
                </c:pt>
                <c:pt idx="24">
                  <c:v>0.69349069229833316</c:v>
                </c:pt>
                <c:pt idx="25">
                  <c:v>0.72426511679892702</c:v>
                </c:pt>
                <c:pt idx="26">
                  <c:v>0.72130751580049113</c:v>
                </c:pt>
                <c:pt idx="27">
                  <c:v>0.76658233417665822</c:v>
                </c:pt>
                <c:pt idx="28">
                  <c:v>0.74239725022530545</c:v>
                </c:pt>
                <c:pt idx="29">
                  <c:v>0.74306921271331594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798184016"/>
        <c:axId val="798178032"/>
      </c:barChart>
      <c:catAx>
        <c:axId val="7981840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1" i="0">
                    <a:solidFill>
                      <a:srgbClr val="33006F"/>
                    </a:solidFill>
                    <a:latin typeface="Open Sans"/>
                  </a:defRPr>
                </a:pPr>
                <a:r>
                  <a:rPr lang="en-US" b="1" i="0">
                    <a:solidFill>
                      <a:srgbClr val="33006F"/>
                    </a:solidFill>
                    <a:latin typeface="Open Sans"/>
                  </a:rPr>
                  <a:t>Quarter End Date</a:t>
                </a:r>
              </a:p>
            </c:rich>
          </c:tx>
          <c:layout/>
          <c:overlay val="0"/>
        </c:title>
        <c:numFmt formatCode="[$-409]mmm\-yy;@" sourceLinked="1"/>
        <c:majorTickMark val="out"/>
        <c:minorTickMark val="none"/>
        <c:tickLblPos val="nextTo"/>
        <c:spPr>
          <a:ln>
            <a:noFill/>
          </a:ln>
        </c:spPr>
        <c:txPr>
          <a:bodyPr rot="-2700000" vert="horz"/>
          <a:lstStyle/>
          <a:p>
            <a:pPr>
              <a:defRPr sz="900">
                <a:solidFill>
                  <a:srgbClr val="33006F"/>
                </a:solidFill>
                <a:latin typeface="Open Sans"/>
              </a:defRPr>
            </a:pPr>
            <a:endParaRPr lang="en-US"/>
          </a:p>
        </c:txPr>
        <c:crossAx val="798178032"/>
        <c:crosses val="autoZero"/>
        <c:auto val="0"/>
        <c:lblAlgn val="ctr"/>
        <c:lblOffset val="100"/>
        <c:tickLblSkip val="1"/>
        <c:noMultiLvlLbl val="1"/>
      </c:catAx>
      <c:valAx>
        <c:axId val="798178032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chemeClr val="bg1">
                  <a:lumMod val="9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1050" b="1">
                    <a:solidFill>
                      <a:srgbClr val="33006F"/>
                    </a:solidFill>
                    <a:latin typeface="Open Sans"/>
                  </a:defRPr>
                </a:pPr>
                <a:r>
                  <a:rPr lang="en-US" sz="1050" b="0">
                    <a:solidFill>
                      <a:srgbClr val="33006F"/>
                    </a:solidFill>
                    <a:latin typeface="Open Sans"/>
                  </a:rPr>
                  <a:t>%</a:t>
                </a:r>
                <a:r>
                  <a:rPr lang="en-US" sz="1050" b="0" baseline="0">
                    <a:solidFill>
                      <a:srgbClr val="33006F"/>
                    </a:solidFill>
                    <a:latin typeface="Open Sans"/>
                  </a:rPr>
                  <a:t> of </a:t>
                </a:r>
                <a:r>
                  <a:rPr lang="en-US" sz="1050" b="0">
                    <a:solidFill>
                      <a:srgbClr val="33006F"/>
                    </a:solidFill>
                    <a:latin typeface="Open Sans"/>
                  </a:rPr>
                  <a:t> Reams </a:t>
                </a:r>
              </a:p>
            </c:rich>
          </c:tx>
          <c:layout>
            <c:manualLayout>
              <c:xMode val="edge"/>
              <c:yMode val="edge"/>
              <c:x val="4.4072615923009602E-2"/>
              <c:y val="3.70416545154078E-2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solidFill>
                  <a:srgbClr val="33006F"/>
                </a:solidFill>
                <a:latin typeface="Open Sans"/>
              </a:defRPr>
            </a:pPr>
            <a:endParaRPr lang="en-US"/>
          </a:p>
        </c:txPr>
        <c:crossAx val="798184016"/>
        <c:crosses val="autoZero"/>
        <c:crossBetween val="between"/>
        <c:majorUnit val="0.25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Trebuchet MS" pitchFamily="34" charset="0"/>
        </a:defRPr>
      </a:pPr>
      <a:endParaRPr lang="en-US"/>
    </a:p>
  </c:txPr>
  <c:printSettings>
    <c:headerFooter/>
    <c:pageMargins b="1" l="0.750000000000002" r="0.750000000000002" t="1" header="0.5" footer="0.5"/>
    <c:pageSetup orientation="portrait" horizontalDpi="-4" verticalDpi="-4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 algn="ctr">
              <a:defRPr>
                <a:solidFill>
                  <a:srgbClr val="33006F"/>
                </a:solidFill>
              </a:defRPr>
            </a:pPr>
            <a:r>
              <a:rPr lang="en-US" sz="1400">
                <a:solidFill>
                  <a:srgbClr val="33006F"/>
                </a:solidFill>
                <a:effectLst/>
                <a:latin typeface="Encode Sans Narrow Black"/>
              </a:rPr>
              <a:t>TOTAL PAPER PURCHASED </a:t>
            </a:r>
          </a:p>
          <a:p>
            <a:pPr algn="ctr">
              <a:defRPr>
                <a:solidFill>
                  <a:srgbClr val="33006F"/>
                </a:solidFill>
              </a:defRPr>
            </a:pPr>
            <a:r>
              <a:rPr lang="en-US" sz="1400">
                <a:solidFill>
                  <a:srgbClr val="33006F"/>
                </a:solidFill>
                <a:effectLst/>
                <a:latin typeface="Encode Sans Narrow Black"/>
              </a:rPr>
              <a:t>UW MAIN CAMPUS</a:t>
            </a:r>
          </a:p>
        </c:rich>
      </c:tx>
      <c:layout>
        <c:manualLayout>
          <c:xMode val="edge"/>
          <c:yMode val="edge"/>
          <c:x val="0.39055667642741099"/>
          <c:y val="1.0646812712767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6451901553082354"/>
          <c:y val="0.14829755427381727"/>
          <c:w val="0.71734106348865068"/>
          <c:h val="0.56321745686044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BA9BDE"/>
            </a:solidFill>
            <a:effectLst/>
          </c:spPr>
          <c:invertIfNegative val="0"/>
          <c:cat>
            <c:strRef>
              <c:f>Paper!$B$30:$C$59</c:f>
              <c:strCache>
                <c:ptCount val="30"/>
                <c:pt idx="0">
                  <c:v>Sep-08</c:v>
                </c:pt>
                <c:pt idx="1">
                  <c:v>Dec-08</c:v>
                </c:pt>
                <c:pt idx="2">
                  <c:v>Mar-09</c:v>
                </c:pt>
                <c:pt idx="3">
                  <c:v>Jun-09</c:v>
                </c:pt>
                <c:pt idx="4">
                  <c:v>Sep-09</c:v>
                </c:pt>
                <c:pt idx="5">
                  <c:v>Dec-09</c:v>
                </c:pt>
                <c:pt idx="6">
                  <c:v>Mar-10</c:v>
                </c:pt>
                <c:pt idx="7">
                  <c:v>Jun-10</c:v>
                </c:pt>
                <c:pt idx="8">
                  <c:v>Sep-10</c:v>
                </c:pt>
                <c:pt idx="9">
                  <c:v>Dec-10</c:v>
                </c:pt>
                <c:pt idx="10">
                  <c:v>Mar-11</c:v>
                </c:pt>
                <c:pt idx="11">
                  <c:v>Jun-11</c:v>
                </c:pt>
                <c:pt idx="12">
                  <c:v>Sep-11</c:v>
                </c:pt>
                <c:pt idx="13">
                  <c:v>Dec-11</c:v>
                </c:pt>
                <c:pt idx="14">
                  <c:v>Mar-12</c:v>
                </c:pt>
                <c:pt idx="15">
                  <c:v>Jun-12</c:v>
                </c:pt>
                <c:pt idx="16">
                  <c:v>Sep-12</c:v>
                </c:pt>
                <c:pt idx="17">
                  <c:v>Dec-12</c:v>
                </c:pt>
                <c:pt idx="18">
                  <c:v>Mar-13</c:v>
                </c:pt>
                <c:pt idx="19">
                  <c:v>Jun-13</c:v>
                </c:pt>
                <c:pt idx="20">
                  <c:v>Sep-13</c:v>
                </c:pt>
                <c:pt idx="21">
                  <c:v>Dec-13</c:v>
                </c:pt>
                <c:pt idx="22">
                  <c:v>Mar-14</c:v>
                </c:pt>
                <c:pt idx="23">
                  <c:v>Jun-14</c:v>
                </c:pt>
                <c:pt idx="24">
                  <c:v>Sep-14</c:v>
                </c:pt>
                <c:pt idx="25">
                  <c:v>Dec-14</c:v>
                </c:pt>
                <c:pt idx="26">
                  <c:v>Mar-15</c:v>
                </c:pt>
                <c:pt idx="27">
                  <c:v>Jun-15</c:v>
                </c:pt>
                <c:pt idx="28">
                  <c:v>Sep-15</c:v>
                </c:pt>
                <c:pt idx="29">
                  <c:v>Dec-15</c:v>
                </c:pt>
              </c:strCache>
            </c:strRef>
          </c:cat>
          <c:val>
            <c:numRef>
              <c:f>Paper!$D$30:$D$59</c:f>
              <c:numCache>
                <c:formatCode>#,##0</c:formatCode>
                <c:ptCount val="30"/>
                <c:pt idx="0">
                  <c:v>51950</c:v>
                </c:pt>
                <c:pt idx="1">
                  <c:v>51730</c:v>
                </c:pt>
                <c:pt idx="2">
                  <c:v>56330</c:v>
                </c:pt>
                <c:pt idx="3">
                  <c:v>63430</c:v>
                </c:pt>
                <c:pt idx="4">
                  <c:v>54085</c:v>
                </c:pt>
                <c:pt idx="5">
                  <c:v>62360</c:v>
                </c:pt>
                <c:pt idx="6">
                  <c:v>65470</c:v>
                </c:pt>
                <c:pt idx="7">
                  <c:v>61755</c:v>
                </c:pt>
                <c:pt idx="8">
                  <c:v>53651</c:v>
                </c:pt>
                <c:pt idx="9">
                  <c:v>57234</c:v>
                </c:pt>
                <c:pt idx="10">
                  <c:v>61827</c:v>
                </c:pt>
                <c:pt idx="11">
                  <c:v>60514</c:v>
                </c:pt>
                <c:pt idx="12">
                  <c:v>49209</c:v>
                </c:pt>
                <c:pt idx="13">
                  <c:v>50752</c:v>
                </c:pt>
                <c:pt idx="14">
                  <c:v>51112</c:v>
                </c:pt>
                <c:pt idx="15">
                  <c:v>60514</c:v>
                </c:pt>
                <c:pt idx="16">
                  <c:v>42064</c:v>
                </c:pt>
                <c:pt idx="17">
                  <c:v>47522</c:v>
                </c:pt>
                <c:pt idx="18">
                  <c:v>47733</c:v>
                </c:pt>
                <c:pt idx="19">
                  <c:v>50250</c:v>
                </c:pt>
                <c:pt idx="20">
                  <c:v>37449</c:v>
                </c:pt>
                <c:pt idx="21">
                  <c:v>43823</c:v>
                </c:pt>
                <c:pt idx="22">
                  <c:v>48258</c:v>
                </c:pt>
                <c:pt idx="23">
                  <c:v>51675</c:v>
                </c:pt>
                <c:pt idx="24">
                  <c:v>41095</c:v>
                </c:pt>
                <c:pt idx="25">
                  <c:v>44735</c:v>
                </c:pt>
                <c:pt idx="26">
                  <c:v>49682</c:v>
                </c:pt>
                <c:pt idx="27">
                  <c:v>54546</c:v>
                </c:pt>
                <c:pt idx="28">
                  <c:v>47713</c:v>
                </c:pt>
                <c:pt idx="29">
                  <c:v>47289</c:v>
                </c:pt>
              </c:numCache>
            </c:numRef>
          </c:val>
        </c:ser>
        <c:ser>
          <c:idx val="1"/>
          <c:order val="1"/>
          <c:spPr>
            <a:solidFill>
              <a:srgbClr val="BA9BDE"/>
            </a:solidFill>
            <a:effectLst/>
          </c:spPr>
          <c:invertIfNegative val="0"/>
          <c:trendline>
            <c:spPr>
              <a:ln w="38100">
                <a:solidFill>
                  <a:srgbClr val="4B0082"/>
                </a:solidFill>
                <a:prstDash val="dash"/>
              </a:ln>
            </c:spPr>
            <c:trendlineType val="linear"/>
            <c:dispRSqr val="0"/>
            <c:dispEq val="0"/>
          </c:trendline>
          <c:cat>
            <c:strRef>
              <c:f>Paper!$B$30:$C$59</c:f>
              <c:strCache>
                <c:ptCount val="30"/>
                <c:pt idx="0">
                  <c:v>Sep-08</c:v>
                </c:pt>
                <c:pt idx="1">
                  <c:v>Dec-08</c:v>
                </c:pt>
                <c:pt idx="2">
                  <c:v>Mar-09</c:v>
                </c:pt>
                <c:pt idx="3">
                  <c:v>Jun-09</c:v>
                </c:pt>
                <c:pt idx="4">
                  <c:v>Sep-09</c:v>
                </c:pt>
                <c:pt idx="5">
                  <c:v>Dec-09</c:v>
                </c:pt>
                <c:pt idx="6">
                  <c:v>Mar-10</c:v>
                </c:pt>
                <c:pt idx="7">
                  <c:v>Jun-10</c:v>
                </c:pt>
                <c:pt idx="8">
                  <c:v>Sep-10</c:v>
                </c:pt>
                <c:pt idx="9">
                  <c:v>Dec-10</c:v>
                </c:pt>
                <c:pt idx="10">
                  <c:v>Mar-11</c:v>
                </c:pt>
                <c:pt idx="11">
                  <c:v>Jun-11</c:v>
                </c:pt>
                <c:pt idx="12">
                  <c:v>Sep-11</c:v>
                </c:pt>
                <c:pt idx="13">
                  <c:v>Dec-11</c:v>
                </c:pt>
                <c:pt idx="14">
                  <c:v>Mar-12</c:v>
                </c:pt>
                <c:pt idx="15">
                  <c:v>Jun-12</c:v>
                </c:pt>
                <c:pt idx="16">
                  <c:v>Sep-12</c:v>
                </c:pt>
                <c:pt idx="17">
                  <c:v>Dec-12</c:v>
                </c:pt>
                <c:pt idx="18">
                  <c:v>Mar-13</c:v>
                </c:pt>
                <c:pt idx="19">
                  <c:v>Jun-13</c:v>
                </c:pt>
                <c:pt idx="20">
                  <c:v>Sep-13</c:v>
                </c:pt>
                <c:pt idx="21">
                  <c:v>Dec-13</c:v>
                </c:pt>
                <c:pt idx="22">
                  <c:v>Mar-14</c:v>
                </c:pt>
                <c:pt idx="23">
                  <c:v>Jun-14</c:v>
                </c:pt>
                <c:pt idx="24">
                  <c:v>Sep-14</c:v>
                </c:pt>
                <c:pt idx="25">
                  <c:v>Dec-14</c:v>
                </c:pt>
                <c:pt idx="26">
                  <c:v>Mar-15</c:v>
                </c:pt>
                <c:pt idx="27">
                  <c:v>Jun-15</c:v>
                </c:pt>
                <c:pt idx="28">
                  <c:v>Sep-15</c:v>
                </c:pt>
                <c:pt idx="29">
                  <c:v>Dec-15</c:v>
                </c:pt>
              </c:strCache>
            </c:strRef>
          </c:cat>
          <c:val>
            <c:numRef>
              <c:f>Paper!$D$30:$D$59</c:f>
              <c:numCache>
                <c:formatCode>#,##0</c:formatCode>
                <c:ptCount val="30"/>
                <c:pt idx="0">
                  <c:v>51950</c:v>
                </c:pt>
                <c:pt idx="1">
                  <c:v>51730</c:v>
                </c:pt>
                <c:pt idx="2">
                  <c:v>56330</c:v>
                </c:pt>
                <c:pt idx="3">
                  <c:v>63430</c:v>
                </c:pt>
                <c:pt idx="4">
                  <c:v>54085</c:v>
                </c:pt>
                <c:pt idx="5">
                  <c:v>62360</c:v>
                </c:pt>
                <c:pt idx="6">
                  <c:v>65470</c:v>
                </c:pt>
                <c:pt idx="7">
                  <c:v>61755</c:v>
                </c:pt>
                <c:pt idx="8">
                  <c:v>53651</c:v>
                </c:pt>
                <c:pt idx="9">
                  <c:v>57234</c:v>
                </c:pt>
                <c:pt idx="10">
                  <c:v>61827</c:v>
                </c:pt>
                <c:pt idx="11">
                  <c:v>60514</c:v>
                </c:pt>
                <c:pt idx="12">
                  <c:v>49209</c:v>
                </c:pt>
                <c:pt idx="13">
                  <c:v>50752</c:v>
                </c:pt>
                <c:pt idx="14">
                  <c:v>51112</c:v>
                </c:pt>
                <c:pt idx="15">
                  <c:v>60514</c:v>
                </c:pt>
                <c:pt idx="16">
                  <c:v>42064</c:v>
                </c:pt>
                <c:pt idx="17">
                  <c:v>47522</c:v>
                </c:pt>
                <c:pt idx="18">
                  <c:v>47733</c:v>
                </c:pt>
                <c:pt idx="19">
                  <c:v>50250</c:v>
                </c:pt>
                <c:pt idx="20">
                  <c:v>37449</c:v>
                </c:pt>
                <c:pt idx="21">
                  <c:v>43823</c:v>
                </c:pt>
                <c:pt idx="22">
                  <c:v>48258</c:v>
                </c:pt>
                <c:pt idx="23">
                  <c:v>51675</c:v>
                </c:pt>
                <c:pt idx="24">
                  <c:v>41095</c:v>
                </c:pt>
                <c:pt idx="25">
                  <c:v>44735</c:v>
                </c:pt>
                <c:pt idx="26">
                  <c:v>49682</c:v>
                </c:pt>
                <c:pt idx="27">
                  <c:v>54546</c:v>
                </c:pt>
                <c:pt idx="28">
                  <c:v>47713</c:v>
                </c:pt>
                <c:pt idx="29">
                  <c:v>47289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798185104"/>
        <c:axId val="798182384"/>
      </c:barChart>
      <c:catAx>
        <c:axId val="7981851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1" i="0">
                    <a:solidFill>
                      <a:srgbClr val="33006F"/>
                    </a:solidFill>
                    <a:latin typeface="Open Sans"/>
                  </a:defRPr>
                </a:pPr>
                <a:r>
                  <a:rPr lang="en-US" b="1" i="0">
                    <a:solidFill>
                      <a:srgbClr val="33006F"/>
                    </a:solidFill>
                    <a:latin typeface="Open Sans"/>
                  </a:rPr>
                  <a:t>Quarter End Date</a:t>
                </a:r>
              </a:p>
            </c:rich>
          </c:tx>
          <c:layout/>
          <c:overlay val="0"/>
        </c:title>
        <c:numFmt formatCode="[$-409]mmm\-yy;@" sourceLinked="1"/>
        <c:majorTickMark val="out"/>
        <c:minorTickMark val="none"/>
        <c:tickLblPos val="nextTo"/>
        <c:spPr>
          <a:ln>
            <a:noFill/>
          </a:ln>
        </c:spPr>
        <c:txPr>
          <a:bodyPr rot="-2700000"/>
          <a:lstStyle/>
          <a:p>
            <a:pPr>
              <a:defRPr sz="900">
                <a:solidFill>
                  <a:srgbClr val="33006F"/>
                </a:solidFill>
                <a:latin typeface="Open Sans"/>
              </a:defRPr>
            </a:pPr>
            <a:endParaRPr lang="en-US"/>
          </a:p>
        </c:txPr>
        <c:crossAx val="798182384"/>
        <c:crosses val="autoZero"/>
        <c:auto val="0"/>
        <c:lblAlgn val="ctr"/>
        <c:lblOffset val="100"/>
        <c:tickLblSkip val="1"/>
        <c:noMultiLvlLbl val="1"/>
      </c:catAx>
      <c:valAx>
        <c:axId val="79818238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95000"/>
                </a:schemeClr>
              </a:solidFill>
            </a:ln>
          </c:spPr>
        </c:majorGridlines>
        <c:title>
          <c:tx>
            <c:rich>
              <a:bodyPr rot="0" vert="horz" anchor="t" anchorCtr="0"/>
              <a:lstStyle/>
              <a:p>
                <a:pPr>
                  <a:defRPr sz="1050">
                    <a:solidFill>
                      <a:srgbClr val="33006F"/>
                    </a:solidFill>
                    <a:latin typeface="Open Sans"/>
                  </a:defRPr>
                </a:pPr>
                <a:r>
                  <a:rPr lang="en-US" sz="1050" b="0">
                    <a:solidFill>
                      <a:srgbClr val="33006F"/>
                    </a:solidFill>
                    <a:latin typeface="Open Sans"/>
                  </a:rPr>
                  <a:t>Reams</a:t>
                </a:r>
              </a:p>
            </c:rich>
          </c:tx>
          <c:layout>
            <c:manualLayout>
              <c:xMode val="edge"/>
              <c:yMode val="edge"/>
              <c:x val="6.5112710520559905E-2"/>
              <c:y val="7.8818897637795302E-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solidFill>
                  <a:srgbClr val="33006F"/>
                </a:solidFill>
                <a:latin typeface="Open Sans"/>
              </a:defRPr>
            </a:pPr>
            <a:endParaRPr lang="en-US"/>
          </a:p>
        </c:txPr>
        <c:crossAx val="798185104"/>
        <c:crosses val="autoZero"/>
        <c:crossBetween val="between"/>
      </c:valAx>
      <c:spPr>
        <a:noFill/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latin typeface="Trebuchet MS" pitchFamily="34" charset="0"/>
        </a:defRPr>
      </a:pPr>
      <a:endParaRPr lang="en-US"/>
    </a:p>
  </c:txPr>
  <c:printSettings>
    <c:headerFooter/>
    <c:pageMargins b="1" l="0.750000000000002" r="0.750000000000002" t="1" header="0.5" footer="0.5"/>
    <c:pageSetup orientation="portrait" horizontalDpi="-4" verticalDpi="-4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>
                <a:solidFill>
                  <a:srgbClr val="33006F"/>
                </a:solidFill>
                <a:effectLst/>
                <a:latin typeface="Encode Sans Compressed" panose="02000000000000000000" pitchFamily="2" charset="0"/>
              </a:rPr>
              <a:t>TOTAL PAPER PURCHASED/UW POPULATION*</a:t>
            </a:r>
          </a:p>
          <a:p>
            <a:pPr>
              <a:defRPr/>
            </a:pPr>
            <a:r>
              <a:rPr lang="en-US" sz="1400" b="1" i="0" baseline="0">
                <a:solidFill>
                  <a:srgbClr val="33006F"/>
                </a:solidFill>
                <a:effectLst/>
                <a:latin typeface="Encode Sans Compressed" panose="02000000000000000000" pitchFamily="2" charset="0"/>
              </a:rPr>
              <a:t>SEATTLE, TACOMA &amp; BOTHELL CAMPUSES</a:t>
            </a:r>
            <a:endParaRPr lang="en-US" sz="900" b="0">
              <a:solidFill>
                <a:srgbClr val="33006F"/>
              </a:solidFill>
              <a:latin typeface="Encode Sans Compressed" panose="02000000000000000000" pitchFamily="2" charset="0"/>
            </a:endParaRPr>
          </a:p>
        </c:rich>
      </c:tx>
      <c:layout>
        <c:manualLayout>
          <c:xMode val="edge"/>
          <c:yMode val="edge"/>
          <c:x val="0.24429549911006637"/>
          <c:y val="1.665207907467854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6771316270803899"/>
          <c:y val="0.173065685868214"/>
          <c:w val="0.64841930175784868"/>
          <c:h val="0.55120694000551351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BA9BDE"/>
            </a:solidFill>
            <a:effectLst/>
          </c:spPr>
          <c:invertIfNegative val="0"/>
          <c:trendline>
            <c:spPr>
              <a:ln w="25400">
                <a:solidFill>
                  <a:srgbClr val="4B0082"/>
                </a:solidFill>
              </a:ln>
            </c:spPr>
            <c:trendlineType val="linear"/>
            <c:dispRSqr val="0"/>
            <c:dispEq val="0"/>
          </c:trendline>
          <c:cat>
            <c:strRef>
              <c:f>Paper!$B$30:$C$59</c:f>
              <c:strCache>
                <c:ptCount val="30"/>
                <c:pt idx="0">
                  <c:v>Sep-08</c:v>
                </c:pt>
                <c:pt idx="1">
                  <c:v>Dec-08</c:v>
                </c:pt>
                <c:pt idx="2">
                  <c:v>Mar-09</c:v>
                </c:pt>
                <c:pt idx="3">
                  <c:v>Jun-09</c:v>
                </c:pt>
                <c:pt idx="4">
                  <c:v>Sep-09</c:v>
                </c:pt>
                <c:pt idx="5">
                  <c:v>Dec-09</c:v>
                </c:pt>
                <c:pt idx="6">
                  <c:v>Mar-10</c:v>
                </c:pt>
                <c:pt idx="7">
                  <c:v>Jun-10</c:v>
                </c:pt>
                <c:pt idx="8">
                  <c:v>Sep-10</c:v>
                </c:pt>
                <c:pt idx="9">
                  <c:v>Dec-10</c:v>
                </c:pt>
                <c:pt idx="10">
                  <c:v>Mar-11</c:v>
                </c:pt>
                <c:pt idx="11">
                  <c:v>Jun-11</c:v>
                </c:pt>
                <c:pt idx="12">
                  <c:v>Sep-11</c:v>
                </c:pt>
                <c:pt idx="13">
                  <c:v>Dec-11</c:v>
                </c:pt>
                <c:pt idx="14">
                  <c:v>Mar-12</c:v>
                </c:pt>
                <c:pt idx="15">
                  <c:v>Jun-12</c:v>
                </c:pt>
                <c:pt idx="16">
                  <c:v>Sep-12</c:v>
                </c:pt>
                <c:pt idx="17">
                  <c:v>Dec-12</c:v>
                </c:pt>
                <c:pt idx="18">
                  <c:v>Mar-13</c:v>
                </c:pt>
                <c:pt idx="19">
                  <c:v>Jun-13</c:v>
                </c:pt>
                <c:pt idx="20">
                  <c:v>Sep-13</c:v>
                </c:pt>
                <c:pt idx="21">
                  <c:v>Dec-13</c:v>
                </c:pt>
                <c:pt idx="22">
                  <c:v>Mar-14</c:v>
                </c:pt>
                <c:pt idx="23">
                  <c:v>Jun-14</c:v>
                </c:pt>
                <c:pt idx="24">
                  <c:v>Sep-14</c:v>
                </c:pt>
                <c:pt idx="25">
                  <c:v>Dec-14</c:v>
                </c:pt>
                <c:pt idx="26">
                  <c:v>Mar-15</c:v>
                </c:pt>
                <c:pt idx="27">
                  <c:v>Jun-15</c:v>
                </c:pt>
                <c:pt idx="28">
                  <c:v>Sep-15</c:v>
                </c:pt>
                <c:pt idx="29">
                  <c:v>Dec-15</c:v>
                </c:pt>
              </c:strCache>
            </c:strRef>
          </c:cat>
          <c:val>
            <c:numRef>
              <c:f>Paper!$S$30:$S$59</c:f>
              <c:numCache>
                <c:formatCode>_(* #,##0.000_);_(* \(#,##0.000\);_(* "-"??_);_(@_)</c:formatCode>
                <c:ptCount val="30"/>
                <c:pt idx="0">
                  <c:v>1.7282462426803906</c:v>
                </c:pt>
                <c:pt idx="1">
                  <c:v>0.76989456101252851</c:v>
                </c:pt>
                <c:pt idx="2">
                  <c:v>0.86410163982882993</c:v>
                </c:pt>
                <c:pt idx="3">
                  <c:v>0.99563624859901645</c:v>
                </c:pt>
                <c:pt idx="4">
                  <c:v>1.7486729226295925</c:v>
                </c:pt>
                <c:pt idx="5">
                  <c:v>0.9068105349403166</c:v>
                </c:pt>
                <c:pt idx="6">
                  <c:v>0.98061150861782875</c:v>
                </c:pt>
                <c:pt idx="7">
                  <c:v>0.9484795055672407</c:v>
                </c:pt>
                <c:pt idx="8">
                  <c:v>1.6824197012899269</c:v>
                </c:pt>
                <c:pt idx="9">
                  <c:v>0.80783039996947203</c:v>
                </c:pt>
                <c:pt idx="10">
                  <c:v>0.90378641425695161</c:v>
                </c:pt>
                <c:pt idx="11">
                  <c:v>0.91433549719620966</c:v>
                </c:pt>
                <c:pt idx="12">
                  <c:v>1.5102519433786599</c:v>
                </c:pt>
                <c:pt idx="13">
                  <c:v>0.70262261769424117</c:v>
                </c:pt>
                <c:pt idx="14">
                  <c:v>0.73119481928614172</c:v>
                </c:pt>
                <c:pt idx="15">
                  <c:v>0.89414487666281794</c:v>
                </c:pt>
                <c:pt idx="16">
                  <c:v>1.2836763866721601</c:v>
                </c:pt>
                <c:pt idx="17">
                  <c:v>0.64577927953734282</c:v>
                </c:pt>
                <c:pt idx="18">
                  <c:v>0.66655558756751454</c:v>
                </c:pt>
                <c:pt idx="19">
                  <c:v>0.72374244687259459</c:v>
                </c:pt>
                <c:pt idx="20">
                  <c:v>1.1256900059056567</c:v>
                </c:pt>
                <c:pt idx="21">
                  <c:v>0.57640759921478779</c:v>
                </c:pt>
                <c:pt idx="22">
                  <c:v>0.65829161262346203</c:v>
                </c:pt>
                <c:pt idx="23">
                  <c:v>0.72459520010639789</c:v>
                </c:pt>
                <c:pt idx="24">
                  <c:v>1.2331525058743684</c:v>
                </c:pt>
                <c:pt idx="25">
                  <c:v>0.57307925930453074</c:v>
                </c:pt>
                <c:pt idx="26">
                  <c:v>0.65878129247935668</c:v>
                </c:pt>
                <c:pt idx="27">
                  <c:v>0.74471214646017558</c:v>
                </c:pt>
                <c:pt idx="28">
                  <c:v>1.4000564729253147</c:v>
                </c:pt>
                <c:pt idx="29">
                  <c:v>0.594105305476337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798179120"/>
        <c:axId val="798179664"/>
      </c:barChart>
      <c:catAx>
        <c:axId val="7981791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>
                    <a:solidFill>
                      <a:srgbClr val="33006F"/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r>
                  <a:rPr lang="en-US" b="0">
                    <a:solidFill>
                      <a:srgbClr val="33006F"/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rPr>
                  <a:t>Quarter End Date</a:t>
                </a:r>
              </a:p>
            </c:rich>
          </c:tx>
          <c:layout/>
          <c:overlay val="0"/>
        </c:title>
        <c:numFmt formatCode="[$-409]mmm\-yy;@" sourceLinked="1"/>
        <c:majorTickMark val="out"/>
        <c:minorTickMark val="none"/>
        <c:tickLblPos val="nextTo"/>
        <c:spPr>
          <a:ln>
            <a:noFill/>
          </a:ln>
        </c:spPr>
        <c:txPr>
          <a:bodyPr rot="-2700000"/>
          <a:lstStyle/>
          <a:p>
            <a:pPr>
              <a:defRPr sz="900">
                <a:solidFill>
                  <a:srgbClr val="33006F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en-US"/>
          </a:p>
        </c:txPr>
        <c:crossAx val="798179664"/>
        <c:crosses val="autoZero"/>
        <c:auto val="0"/>
        <c:lblAlgn val="ctr"/>
        <c:lblOffset val="100"/>
        <c:tickLblSkip val="1"/>
        <c:noMultiLvlLbl val="1"/>
      </c:catAx>
      <c:valAx>
        <c:axId val="79817966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95000"/>
                </a:schemeClr>
              </a:solidFill>
            </a:ln>
          </c:spPr>
        </c:majorGridlines>
        <c:title>
          <c:tx>
            <c:rich>
              <a:bodyPr rot="0" vert="horz" anchor="t" anchorCtr="0"/>
              <a:lstStyle/>
              <a:p>
                <a:pPr>
                  <a:defRPr sz="1050">
                    <a:solidFill>
                      <a:srgbClr val="33006F"/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r>
                  <a:rPr lang="en-US" sz="1050" b="0">
                    <a:solidFill>
                      <a:srgbClr val="33006F"/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rPr>
                  <a:t># Reams/FTE </a:t>
                </a:r>
              </a:p>
            </c:rich>
          </c:tx>
          <c:layout>
            <c:manualLayout>
              <c:xMode val="edge"/>
              <c:yMode val="edge"/>
              <c:x val="6.5112710520559933E-2"/>
              <c:y val="7.8818897637795274E-2"/>
            </c:manualLayout>
          </c:layout>
          <c:overlay val="0"/>
        </c:title>
        <c:numFmt formatCode="_(* #,##0.000_);_(* \(#,##0.000\);_(* &quot;-&quot;??_);_(@_)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solidFill>
                  <a:srgbClr val="33006F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en-US"/>
          </a:p>
        </c:txPr>
        <c:crossAx val="798179120"/>
        <c:crosses val="autoZero"/>
        <c:crossBetween val="between"/>
      </c:valAx>
      <c:spPr>
        <a:noFill/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latin typeface="Trebuchet MS" pitchFamily="34" charset="0"/>
        </a:defRPr>
      </a:pPr>
      <a:endParaRPr lang="en-US"/>
    </a:p>
  </c:txPr>
  <c:printSettings>
    <c:headerFooter/>
    <c:pageMargins b="1" l="0.750000000000002" r="0.750000000000002" t="1" header="0.5" footer="0.5"/>
    <c:pageSetup orientation="portrait" horizontalDpi="-4" verticalDpi="-4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>
                <a:solidFill>
                  <a:srgbClr val="33006F"/>
                </a:solidFill>
              </a:defRPr>
            </a:pPr>
            <a:r>
              <a:rPr lang="en-US" sz="1800" b="1" i="0" baseline="0">
                <a:solidFill>
                  <a:srgbClr val="33006F"/>
                </a:solidFill>
                <a:effectLst/>
                <a:latin typeface="Encode Sans Compressed" panose="02000000000000000000" pitchFamily="2" charset="0"/>
              </a:rPr>
              <a:t>AVERAGE # OF REAMS PURCHASED PER FTE TOTAL* </a:t>
            </a:r>
          </a:p>
          <a:p>
            <a:pPr>
              <a:defRPr>
                <a:solidFill>
                  <a:srgbClr val="33006F"/>
                </a:solidFill>
              </a:defRPr>
            </a:pPr>
            <a:r>
              <a:rPr lang="en-US" sz="1400" b="1" i="0" baseline="0">
                <a:solidFill>
                  <a:srgbClr val="33006F"/>
                </a:solidFill>
                <a:effectLst/>
                <a:latin typeface="Encode Sans Compressed" panose="02000000000000000000" pitchFamily="2" charset="0"/>
              </a:rPr>
              <a:t>SEATTLE, TACOMA &amp; BOTHELL CAMPUSES</a:t>
            </a:r>
          </a:p>
        </c:rich>
      </c:tx>
      <c:layout>
        <c:manualLayout>
          <c:xMode val="edge"/>
          <c:yMode val="edge"/>
          <c:x val="0.1632200263739586"/>
          <c:y val="9.9965008018555257E-4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36133693372281089"/>
          <c:y val="0.19734970206033461"/>
          <c:w val="0.52112658780154864"/>
          <c:h val="0.58163761768421174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BA9BDE"/>
            </a:solidFill>
            <a:effectLst/>
          </c:spPr>
          <c:invertIfNegative val="0"/>
          <c:trendline>
            <c:spPr>
              <a:ln w="25400">
                <a:solidFill>
                  <a:srgbClr val="33006F"/>
                </a:solidFill>
              </a:ln>
            </c:spPr>
            <c:trendlineType val="linear"/>
            <c:dispRSqr val="0"/>
            <c:dispEq val="0"/>
          </c:trendline>
          <c:cat>
            <c:strRef>
              <c:f>Paper!$X$28:$X$34</c:f>
              <c:strCache>
                <c:ptCount val="7"/>
                <c:pt idx="0">
                  <c:v>2008-2009</c:v>
                </c:pt>
                <c:pt idx="1">
                  <c:v>2009-2010</c:v>
                </c:pt>
                <c:pt idx="2">
                  <c:v>2010-2011</c:v>
                </c:pt>
                <c:pt idx="3">
                  <c:v>2011-2012</c:v>
                </c:pt>
                <c:pt idx="4">
                  <c:v>2012-2013</c:v>
                </c:pt>
                <c:pt idx="5">
                  <c:v>2013-2014</c:v>
                </c:pt>
                <c:pt idx="6">
                  <c:v>2014-2015</c:v>
                </c:pt>
              </c:strCache>
            </c:strRef>
          </c:cat>
          <c:val>
            <c:numRef>
              <c:f>Paper!$Y$28:$Y$34</c:f>
              <c:numCache>
                <c:formatCode>_(* #,##0.000_);_(* \(#,##0.000\);_(* "-"??_);_(@_)</c:formatCode>
                <c:ptCount val="7"/>
                <c:pt idx="0">
                  <c:v>1.0894696730301914</c:v>
                </c:pt>
                <c:pt idx="1">
                  <c:v>1.1461436179387448</c:v>
                </c:pt>
                <c:pt idx="2">
                  <c:v>1.0770930031781401</c:v>
                </c:pt>
                <c:pt idx="3">
                  <c:v>0.95955356425546512</c:v>
                </c:pt>
                <c:pt idx="4">
                  <c:v>0.82993842516240302</c:v>
                </c:pt>
                <c:pt idx="5">
                  <c:v>0.77124610446257613</c:v>
                </c:pt>
                <c:pt idx="6">
                  <c:v>0.8024313010296078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798184560"/>
        <c:axId val="798186736"/>
      </c:barChart>
      <c:catAx>
        <c:axId val="7981845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>
                    <a:solidFill>
                      <a:srgbClr val="33006F"/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r>
                  <a:rPr lang="en-US" b="0">
                    <a:solidFill>
                      <a:srgbClr val="33006F"/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rPr>
                  <a:t>Fiscal Year</a:t>
                </a:r>
              </a:p>
            </c:rich>
          </c:tx>
          <c:layout>
            <c:manualLayout>
              <c:xMode val="edge"/>
              <c:yMode val="edge"/>
              <c:x val="0.52548840942105812"/>
              <c:y val="0.891248869013167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 rot="-2700000"/>
          <a:lstStyle/>
          <a:p>
            <a:pPr>
              <a:defRPr sz="900">
                <a:solidFill>
                  <a:srgbClr val="33006F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en-US"/>
          </a:p>
        </c:txPr>
        <c:crossAx val="798186736"/>
        <c:crosses val="autoZero"/>
        <c:auto val="0"/>
        <c:lblAlgn val="ctr"/>
        <c:lblOffset val="100"/>
        <c:tickLblSkip val="1"/>
        <c:noMultiLvlLbl val="1"/>
      </c:catAx>
      <c:valAx>
        <c:axId val="79818673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95000"/>
                </a:schemeClr>
              </a:solidFill>
            </a:ln>
          </c:spPr>
        </c:majorGridlines>
        <c:title>
          <c:tx>
            <c:rich>
              <a:bodyPr rot="0" vert="horz" anchor="t" anchorCtr="0"/>
              <a:lstStyle/>
              <a:p>
                <a:pPr>
                  <a:defRPr sz="1050">
                    <a:solidFill>
                      <a:srgbClr val="33006F"/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r>
                  <a:rPr lang="en-US" sz="1050" b="0">
                    <a:solidFill>
                      <a:srgbClr val="33006F"/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rPr>
                  <a:t>Ave #Reams/FTE</a:t>
                </a:r>
                <a:r>
                  <a:rPr lang="en-US" sz="1050" b="0" baseline="0">
                    <a:solidFill>
                      <a:srgbClr val="33006F"/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rPr>
                  <a:t> Total</a:t>
                </a:r>
                <a:endParaRPr lang="en-US" sz="1050" b="0">
                  <a:solidFill>
                    <a:srgbClr val="33006F"/>
                  </a:solidFill>
                  <a:latin typeface="Open Sans" panose="020B0606030504020204" pitchFamily="34" charset="0"/>
                  <a:ea typeface="Open Sans" panose="020B0606030504020204" pitchFamily="34" charset="0"/>
                  <a:cs typeface="Open Sans" panose="020B0606030504020204" pitchFamily="34" charset="0"/>
                </a:endParaRPr>
              </a:p>
            </c:rich>
          </c:tx>
          <c:layout>
            <c:manualLayout>
              <c:xMode val="edge"/>
              <c:yMode val="edge"/>
              <c:x val="7.3496133553188389E-2"/>
              <c:y val="0.35762328521070119"/>
            </c:manualLayout>
          </c:layout>
          <c:overlay val="0"/>
        </c:title>
        <c:numFmt formatCode="_(* #,##0.000_);_(* \(#,##0.000\);_(* &quot;-&quot;??_);_(@_)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solidFill>
                  <a:srgbClr val="33006F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en-US"/>
          </a:p>
        </c:txPr>
        <c:crossAx val="798184560"/>
        <c:crosses val="autoZero"/>
        <c:crossBetween val="between"/>
      </c:valAx>
      <c:spPr>
        <a:noFill/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latin typeface="Trebuchet MS" pitchFamily="34" charset="0"/>
        </a:defRPr>
      </a:pPr>
      <a:endParaRPr lang="en-US"/>
    </a:p>
  </c:txPr>
  <c:printSettings>
    <c:headerFooter/>
    <c:pageMargins b="1" l="0.750000000000002" r="0.750000000000002" t="1" header="0.5" footer="0.5"/>
    <c:pageSetup orientation="portrait" horizontalDpi="-4" verticalDpi="-4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497928</xdr:colOff>
      <xdr:row>3</xdr:row>
      <xdr:rowOff>179540</xdr:rowOff>
    </xdr:from>
    <xdr:to>
      <xdr:col>19</xdr:col>
      <xdr:colOff>382822</xdr:colOff>
      <xdr:row>25</xdr:row>
      <xdr:rowOff>107719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</xdr:row>
      <xdr:rowOff>187325</xdr:rowOff>
    </xdr:from>
    <xdr:to>
      <xdr:col>9</xdr:col>
      <xdr:colOff>523874</xdr:colOff>
      <xdr:row>24</xdr:row>
      <xdr:rowOff>127000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351844</xdr:colOff>
      <xdr:row>3</xdr:row>
      <xdr:rowOff>11250</xdr:rowOff>
    </xdr:from>
    <xdr:to>
      <xdr:col>29</xdr:col>
      <xdr:colOff>416034</xdr:colOff>
      <xdr:row>23</xdr:row>
      <xdr:rowOff>65690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21</xdr:col>
      <xdr:colOff>603250</xdr:colOff>
      <xdr:row>37</xdr:row>
      <xdr:rowOff>110578</xdr:rowOff>
    </xdr:from>
    <xdr:to>
      <xdr:col>28</xdr:col>
      <xdr:colOff>293415</xdr:colOff>
      <xdr:row>62</xdr:row>
      <xdr:rowOff>142875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26</xdr:col>
      <xdr:colOff>380998</xdr:colOff>
      <xdr:row>47</xdr:row>
      <xdr:rowOff>111125</xdr:rowOff>
    </xdr:from>
    <xdr:to>
      <xdr:col>28</xdr:col>
      <xdr:colOff>412749</xdr:colOff>
      <xdr:row>49</xdr:row>
      <xdr:rowOff>174625</xdr:rowOff>
    </xdr:to>
    <xdr:sp macro="" textlink="">
      <xdr:nvSpPr>
        <xdr:cNvPr id="6" name="TextBox 5"/>
        <xdr:cNvSpPr txBox="1"/>
      </xdr:nvSpPr>
      <xdr:spPr>
        <a:xfrm>
          <a:off x="20859748" y="10033000"/>
          <a:ext cx="1206501" cy="476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rgbClr val="33006F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26% decrease since</a:t>
          </a:r>
          <a:r>
            <a:rPr lang="en-US" sz="1100" baseline="0">
              <a:solidFill>
                <a:srgbClr val="33006F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 2008</a:t>
          </a:r>
          <a:endParaRPr lang="en-US" sz="1100">
            <a:solidFill>
              <a:srgbClr val="33006F"/>
            </a:solidFill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0.61132</cdr:x>
      <cdr:y>0.19788</cdr:y>
    </cdr:from>
    <cdr:to>
      <cdr:x>1</cdr:x>
      <cdr:y>0.30183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041525" y="592291"/>
          <a:ext cx="1285873" cy="3111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50" b="1">
              <a:solidFill>
                <a:srgbClr val="4B0082"/>
              </a:solidFill>
              <a:latin typeface="Trebuchet MS" pitchFamily="34" charset="0"/>
            </a:rPr>
            <a:t>TARGET</a:t>
          </a:r>
          <a:r>
            <a:rPr lang="en-US" sz="1100" b="1">
              <a:solidFill>
                <a:srgbClr val="4B0082"/>
              </a:solidFill>
              <a:latin typeface="Trebuchet MS" pitchFamily="34" charset="0"/>
            </a:rPr>
            <a:t> (100%)</a:t>
          </a:r>
        </a:p>
      </cdr:txBody>
    </cdr:sp>
  </cdr:relSizeAnchor>
  <cdr:relSizeAnchor xmlns:cdr="http://schemas.openxmlformats.org/drawingml/2006/chartDrawing">
    <cdr:from>
      <cdr:x>0.15594</cdr:x>
      <cdr:y>0.20406</cdr:y>
    </cdr:from>
    <cdr:to>
      <cdr:x>0.95399</cdr:x>
      <cdr:y>0.20762</cdr:y>
    </cdr:to>
    <cdr:sp macro="" textlink="">
      <cdr:nvSpPr>
        <cdr:cNvPr id="7" name="Straight Connector 6"/>
        <cdr:cNvSpPr/>
      </cdr:nvSpPr>
      <cdr:spPr>
        <a:xfrm xmlns:a="http://schemas.openxmlformats.org/drawingml/2006/main">
          <a:off x="930911" y="822121"/>
          <a:ext cx="4764044" cy="1434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4B0082"/>
          </a:solidFill>
        </a:ln>
        <a:effectLst xmlns:a="http://schemas.openxmlformats.org/drawingml/2006/main"/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0.61132</cdr:x>
      <cdr:y>0.19788</cdr:y>
    </cdr:from>
    <cdr:to>
      <cdr:x>1</cdr:x>
      <cdr:y>0.30183</cdr:y>
    </cdr:to>
    <cdr:sp macro="" textlink="">
      <cdr:nvSpPr>
        <cdr:cNvPr id="2" name="TextBox 2"/>
        <cdr:cNvSpPr txBox="1"/>
      </cdr:nvSpPr>
      <cdr:spPr>
        <a:xfrm xmlns:a="http://schemas.openxmlformats.org/drawingml/2006/main">
          <a:off x="2041525" y="592291"/>
          <a:ext cx="1285873" cy="3111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50" b="1">
              <a:solidFill>
                <a:srgbClr val="4B0082"/>
              </a:solidFill>
              <a:latin typeface="Trebuchet MS" pitchFamily="34" charset="0"/>
            </a:rPr>
            <a:t>TARGET</a:t>
          </a:r>
          <a:r>
            <a:rPr lang="en-US" sz="1100" b="1">
              <a:solidFill>
                <a:srgbClr val="4B0082"/>
              </a:solidFill>
              <a:latin typeface="Trebuchet MS" pitchFamily="34" charset="0"/>
            </a:rPr>
            <a:t> (100%)</a:t>
          </a:r>
        </a:p>
      </cdr:txBody>
    </cdr:sp>
  </cdr:relSizeAnchor>
  <cdr:relSizeAnchor xmlns:cdr="http://schemas.openxmlformats.org/drawingml/2006/chartDrawing">
    <cdr:from>
      <cdr:x>0.15594</cdr:x>
      <cdr:y>0.20406</cdr:y>
    </cdr:from>
    <cdr:to>
      <cdr:x>0.95399</cdr:x>
      <cdr:y>0.20762</cdr:y>
    </cdr:to>
    <cdr:sp macro="" textlink="">
      <cdr:nvSpPr>
        <cdr:cNvPr id="6" name="Straight Connector 6"/>
        <cdr:cNvSpPr/>
      </cdr:nvSpPr>
      <cdr:spPr>
        <a:xfrm xmlns:a="http://schemas.openxmlformats.org/drawingml/2006/main">
          <a:off x="930911" y="822121"/>
          <a:ext cx="4764044" cy="1434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4B0082"/>
          </a:solidFill>
        </a:ln>
        <a:effectLst xmlns:a="http://schemas.openxmlformats.org/drawingml/2006/main"/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0.08406</cdr:x>
      <cdr:y>0.21664</cdr:y>
    </cdr:from>
    <cdr:to>
      <cdr:x>0.37831</cdr:x>
      <cdr:y>0.64143</cdr:y>
    </cdr:to>
    <cdr:pic>
      <cdr:nvPicPr>
        <cdr:cNvPr id="8" name="Picture 7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000" l="10000" r="90000">
                      <a14:foregroundMark x1="64423" y1="53714" x2="64423" y2="53714"/>
                      <a14:foregroundMark x1="42788" y1="48571" x2="42788" y2="48571"/>
                      <a14:foregroundMark x1="48558" y1="46857" x2="48558" y2="46857"/>
                      <a14:foregroundMark x1="52885" y1="50857" x2="52885" y2="50857"/>
                      <a14:foregroundMark x1="42308" y1="54857" x2="42308" y2="54857"/>
                      <a14:foregroundMark x1="56731" y1="56571" x2="56731" y2="56571"/>
                      <a14:foregroundMark x1="59615" y1="46286" x2="59615" y2="46286"/>
                      <a14:foregroundMark x1="66827" y1="34857" x2="66827" y2="34857"/>
                      <a14:foregroundMark x1="50481" y1="29143" x2="50481" y2="29143"/>
                      <a14:foregroundMark x1="41827" y1="34857" x2="41827" y2="34857"/>
                      <a14:foregroundMark x1="61058" y1="34857" x2="61058" y2="34857"/>
                      <a14:foregroundMark x1="52885" y1="34857" x2="52885" y2="34857"/>
                      <a14:foregroundMark x1="37500" y1="46286" x2="37500" y2="46286"/>
                      <a14:foregroundMark x1="36538" y1="54286" x2="36538" y2="54286"/>
                      <a14:foregroundMark x1="63462" y1="58857" x2="63462" y2="5885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80259" y="871494"/>
          <a:ext cx="2031123" cy="1708878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0.05868</cdr:x>
      <cdr:y>0.8464</cdr:y>
    </cdr:from>
    <cdr:to>
      <cdr:x>0.20441</cdr:x>
      <cdr:y>0.93278</cdr:y>
    </cdr:to>
    <cdr:pic>
      <cdr:nvPicPr>
        <cdr:cNvPr id="4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3"/>
        <a:stretch xmlns:a="http://schemas.openxmlformats.org/drawingml/2006/main">
          <a:fillRect/>
        </a:stretch>
      </cdr:blipFill>
      <cdr:spPr>
        <a:xfrm xmlns:a="http://schemas.openxmlformats.org/drawingml/2006/main">
          <a:off x="405086" y="3404914"/>
          <a:ext cx="1005927" cy="347502"/>
        </a:xfrm>
        <a:prstGeom xmlns:a="http://schemas.openxmlformats.org/drawingml/2006/main" prst="rect">
          <a:avLst/>
        </a:prstGeom>
      </cdr:spPr>
    </cdr:pic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0.17149</cdr:x>
      <cdr:y>0.425</cdr:y>
    </cdr:from>
    <cdr:to>
      <cdr:x>0.8755</cdr:x>
      <cdr:y>0.42657</cdr:y>
    </cdr:to>
    <cdr:sp macro="" textlink="">
      <cdr:nvSpPr>
        <cdr:cNvPr id="9" name="Straight Connector 8"/>
        <cdr:cNvSpPr/>
      </cdr:nvSpPr>
      <cdr:spPr>
        <a:xfrm xmlns:a="http://schemas.openxmlformats.org/drawingml/2006/main" flipV="1">
          <a:off x="1092200" y="1635443"/>
          <a:ext cx="4483904" cy="6032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4B0082"/>
          </a:solidFill>
        </a:ln>
        <a:effectLst xmlns:a="http://schemas.openxmlformats.org/drawingml/2006/main"/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0.09351</cdr:x>
      <cdr:y>0.86111</cdr:y>
    </cdr:from>
    <cdr:to>
      <cdr:x>0.23723</cdr:x>
      <cdr:y>0.9537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540673" y="3543300"/>
          <a:ext cx="830927" cy="381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b"/>
        <a:lstStyle xmlns:a="http://schemas.openxmlformats.org/drawingml/2006/main"/>
        <a:p xmlns:a="http://schemas.openxmlformats.org/drawingml/2006/main">
          <a:pPr algn="l"/>
          <a:r>
            <a:rPr lang="en-US" sz="800">
              <a:solidFill>
                <a:srgbClr val="4B0082"/>
              </a:solidFill>
              <a:latin typeface="Trebuchet MS" pitchFamily="34" charset="0"/>
            </a:rPr>
            <a:t>1 Ream =</a:t>
          </a:r>
        </a:p>
        <a:p xmlns:a="http://schemas.openxmlformats.org/drawingml/2006/main">
          <a:pPr algn="l"/>
          <a:r>
            <a:rPr lang="en-US" sz="800">
              <a:solidFill>
                <a:srgbClr val="4B0082"/>
              </a:solidFill>
              <a:latin typeface="Trebuchet MS" pitchFamily="34" charset="0"/>
            </a:rPr>
            <a:t>500 </a:t>
          </a:r>
          <a:r>
            <a:rPr lang="en-US" sz="800">
              <a:solidFill>
                <a:srgbClr val="4B0082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Sheets</a:t>
          </a:r>
        </a:p>
      </cdr:txBody>
    </cdr:sp>
  </cdr:relSizeAnchor>
  <cdr:relSizeAnchor xmlns:cdr="http://schemas.openxmlformats.org/drawingml/2006/chartDrawing">
    <cdr:from>
      <cdr:x>0.55614</cdr:x>
      <cdr:y>0.36159</cdr:y>
    </cdr:from>
    <cdr:to>
      <cdr:x>0.80876</cdr:x>
      <cdr:y>0.53592</cdr:y>
    </cdr:to>
    <cdr:sp macro="" textlink="">
      <cdr:nvSpPr>
        <cdr:cNvPr id="2" name="TextBox 2"/>
        <cdr:cNvSpPr txBox="1"/>
      </cdr:nvSpPr>
      <cdr:spPr>
        <a:xfrm xmlns:a="http://schemas.openxmlformats.org/drawingml/2006/main">
          <a:off x="4432000" y="1493622"/>
          <a:ext cx="2013249" cy="7201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2" rtlCol="0" anchor="ctr" anchorCtr="0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50" b="1">
              <a:solidFill>
                <a:srgbClr val="4B0082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TARGET</a:t>
          </a:r>
          <a:r>
            <a:rPr lang="en-US" sz="1050" b="1">
              <a:solidFill>
                <a:srgbClr val="4B0082"/>
              </a:solidFill>
              <a:latin typeface="Trebuchet MS" pitchFamily="34" charset="0"/>
            </a:rPr>
            <a:t> (39,102)</a:t>
          </a:r>
        </a:p>
      </cdr:txBody>
    </cdr:sp>
  </cdr:relSizeAnchor>
  <cdr:relSizeAnchor xmlns:cdr="http://schemas.openxmlformats.org/drawingml/2006/chartDrawing">
    <cdr:from>
      <cdr:x>0.17149</cdr:x>
      <cdr:y>0.425</cdr:y>
    </cdr:from>
    <cdr:to>
      <cdr:x>0.8755</cdr:x>
      <cdr:y>0.42657</cdr:y>
    </cdr:to>
    <cdr:sp macro="" textlink="">
      <cdr:nvSpPr>
        <cdr:cNvPr id="4" name="Straight Connector 8"/>
        <cdr:cNvSpPr/>
      </cdr:nvSpPr>
      <cdr:spPr>
        <a:xfrm xmlns:a="http://schemas.openxmlformats.org/drawingml/2006/main" flipV="1">
          <a:off x="1092200" y="1635443"/>
          <a:ext cx="4483904" cy="6032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4B0082"/>
          </a:solidFill>
        </a:ln>
        <a:effectLst xmlns:a="http://schemas.openxmlformats.org/drawingml/2006/main"/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0.76596</cdr:x>
      <cdr:y>0.83965</cdr:y>
    </cdr:from>
    <cdr:to>
      <cdr:x>1</cdr:x>
      <cdr:y>0.9507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5362913" y="3244794"/>
          <a:ext cx="1638652" cy="4291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2" rtlCol="0" anchor="ctr" anchorCtr="0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 b="1" i="0" u="none" strike="noStrike" kern="1200" baseline="0">
              <a:solidFill>
                <a:srgbClr val="33006F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defRPr>
          </a:pPr>
          <a:r>
            <a:rPr lang="en-US" sz="1050" b="1">
              <a:solidFill>
                <a:srgbClr val="4B0082"/>
              </a:solidFill>
              <a:latin typeface="Trebuchet MS" pitchFamily="34" charset="0"/>
            </a:rPr>
            <a:t>*</a:t>
          </a:r>
          <a:r>
            <a:rPr lang="en-US" sz="1000" b="0" i="0" u="none" strike="noStrike" kern="1200" baseline="0">
              <a:solidFill>
                <a:srgbClr val="33006F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Students and Staff &amp; Faculty </a:t>
          </a:r>
        </a:p>
      </cdr:txBody>
    </cdr:sp>
  </cdr:relSizeAnchor>
  <cdr:relSizeAnchor xmlns:cdr="http://schemas.openxmlformats.org/drawingml/2006/chartDrawing">
    <cdr:from>
      <cdr:x>0.09351</cdr:x>
      <cdr:y>0.86111</cdr:y>
    </cdr:from>
    <cdr:to>
      <cdr:x>0.23723</cdr:x>
      <cdr:y>0.9537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540673" y="3543300"/>
          <a:ext cx="830927" cy="381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b"/>
        <a:lstStyle xmlns:a="http://schemas.openxmlformats.org/drawingml/2006/main"/>
        <a:p xmlns:a="http://schemas.openxmlformats.org/drawingml/2006/main">
          <a:pPr algn="l"/>
          <a:r>
            <a:rPr lang="en-US" sz="800">
              <a:solidFill>
                <a:srgbClr val="33006F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1 Ream =</a:t>
          </a:r>
        </a:p>
        <a:p xmlns:a="http://schemas.openxmlformats.org/drawingml/2006/main">
          <a:pPr algn="l"/>
          <a:r>
            <a:rPr lang="en-US" sz="800">
              <a:solidFill>
                <a:srgbClr val="33006F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500 Sheets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0.84258</cdr:x>
      <cdr:y>0.50284</cdr:y>
    </cdr:from>
    <cdr:to>
      <cdr:x>0.9839</cdr:x>
      <cdr:y>0.61389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6145582" y="2126813"/>
          <a:ext cx="1030788" cy="4697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2" rtlCol="0" anchor="ctr" anchorCtr="0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 sz="1050" b="1">
            <a:solidFill>
              <a:srgbClr val="4B0082"/>
            </a:solidFill>
            <a:latin typeface="Trebuchet MS" pitchFamily="34" charset="0"/>
          </a:endParaRPr>
        </a:p>
      </cdr:txBody>
    </cdr:sp>
  </cdr:relSizeAnchor>
  <cdr:relSizeAnchor xmlns:cdr="http://schemas.openxmlformats.org/drawingml/2006/chartDrawing">
    <cdr:from>
      <cdr:x>0.12716</cdr:x>
      <cdr:y>0.77528</cdr:y>
    </cdr:from>
    <cdr:to>
      <cdr:x>0.27088</cdr:x>
      <cdr:y>0.86787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725661" y="4689630"/>
          <a:ext cx="820180" cy="5600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b"/>
        <a:lstStyle xmlns:a="http://schemas.openxmlformats.org/drawingml/2006/main"/>
        <a:p xmlns:a="http://schemas.openxmlformats.org/drawingml/2006/main">
          <a:pPr algn="l"/>
          <a:r>
            <a:rPr lang="en-US" sz="800">
              <a:solidFill>
                <a:srgbClr val="33006F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1 Ream =</a:t>
          </a:r>
        </a:p>
        <a:p xmlns:a="http://schemas.openxmlformats.org/drawingml/2006/main">
          <a:pPr algn="l"/>
          <a:r>
            <a:rPr lang="en-US" sz="800">
              <a:solidFill>
                <a:srgbClr val="33006F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500 Sheets</a:t>
          </a:r>
        </a:p>
      </cdr:txBody>
    </cdr:sp>
  </cdr:relSizeAnchor>
  <cdr:relSizeAnchor xmlns:cdr="http://schemas.openxmlformats.org/drawingml/2006/chartDrawing">
    <cdr:from>
      <cdr:x>0.02273</cdr:x>
      <cdr:y>0.87531</cdr:y>
    </cdr:from>
    <cdr:to>
      <cdr:x>0.29849</cdr:x>
      <cdr:y>0.95021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121736" y="5138942"/>
          <a:ext cx="1476897" cy="4397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2" rtlCol="0" anchor="ctr" anchorCtr="0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 b="1" i="0" u="none" strike="noStrike" kern="1200" baseline="0">
              <a:solidFill>
                <a:srgbClr val="33006F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defRPr>
          </a:pPr>
          <a:r>
            <a:rPr lang="en-US" sz="1050" b="1">
              <a:solidFill>
                <a:srgbClr val="4B0082"/>
              </a:solidFill>
              <a:latin typeface="Trebuchet MS" pitchFamily="34" charset="0"/>
            </a:rPr>
            <a:t>*</a:t>
          </a:r>
          <a:r>
            <a:rPr lang="en-US" sz="1000" b="0" i="0" u="none" strike="noStrike" kern="1200" baseline="0">
              <a:solidFill>
                <a:srgbClr val="33006F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Students and Staff &amp; Faculty 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5"/>
  <sheetViews>
    <sheetView tabSelected="1" zoomScale="77" zoomScaleNormal="77" workbookViewId="0">
      <selection activeCell="A2" sqref="A2:R2"/>
    </sheetView>
  </sheetViews>
  <sheetFormatPr defaultColWidth="8.85546875" defaultRowHeight="15" x14ac:dyDescent="0.25"/>
  <cols>
    <col min="1" max="1" width="6.85546875" customWidth="1"/>
    <col min="2" max="2" width="16.28515625" bestFit="1" customWidth="1"/>
    <col min="3" max="3" width="14.42578125" customWidth="1"/>
    <col min="4" max="4" width="13" customWidth="1"/>
    <col min="5" max="5" width="12.7109375" customWidth="1"/>
    <col min="6" max="6" width="12.42578125" customWidth="1"/>
    <col min="7" max="7" width="12.85546875" customWidth="1"/>
    <col min="8" max="8" width="10.140625" bestFit="1" customWidth="1"/>
    <col min="9" max="9" width="12.85546875" bestFit="1" customWidth="1"/>
    <col min="10" max="10" width="10.140625" bestFit="1" customWidth="1"/>
    <col min="11" max="11" width="11.42578125" customWidth="1"/>
    <col min="12" max="12" width="18.140625" customWidth="1"/>
    <col min="13" max="13" width="10.42578125" customWidth="1"/>
    <col min="14" max="14" width="12.85546875" bestFit="1" customWidth="1"/>
    <col min="16" max="17" width="0" hidden="1" customWidth="1"/>
    <col min="18" max="18" width="20.28515625" customWidth="1"/>
    <col min="19" max="19" width="13" bestFit="1" customWidth="1"/>
    <col min="20" max="20" width="12.7109375" customWidth="1"/>
    <col min="21" max="21" width="10.5703125" customWidth="1"/>
    <col min="22" max="22" width="10" customWidth="1"/>
    <col min="23" max="23" width="12.85546875" customWidth="1"/>
    <col min="24" max="24" width="16" customWidth="1"/>
    <col min="25" max="25" width="19.5703125" customWidth="1"/>
  </cols>
  <sheetData>
    <row r="1" spans="1:18" s="19" customFormat="1" ht="30.75" x14ac:dyDescent="0.45">
      <c r="A1" s="58" t="s">
        <v>5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</row>
    <row r="2" spans="1:18" s="19" customFormat="1" ht="23.25" x14ac:dyDescent="0.35">
      <c r="A2" s="59" t="s">
        <v>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</row>
    <row r="11" spans="1:18" x14ac:dyDescent="0.25">
      <c r="D11" s="1"/>
      <c r="I11" s="2"/>
    </row>
    <row r="12" spans="1:18" x14ac:dyDescent="0.25">
      <c r="D12" s="3"/>
      <c r="I12" s="3"/>
    </row>
    <row r="25" spans="1:31" ht="16.5" x14ac:dyDescent="0.3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</row>
    <row r="26" spans="1:31" ht="16.5" x14ac:dyDescent="0.3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</row>
    <row r="27" spans="1:31" s="19" customFormat="1" ht="38.25" customHeight="1" x14ac:dyDescent="0.3">
      <c r="A27" s="20"/>
      <c r="B27" s="60" t="s">
        <v>7</v>
      </c>
      <c r="C27" s="61" t="s">
        <v>0</v>
      </c>
      <c r="D27" s="61"/>
      <c r="E27" s="61" t="s">
        <v>1</v>
      </c>
      <c r="F27" s="61"/>
      <c r="G27" s="49"/>
      <c r="H27" s="50"/>
      <c r="I27" s="57" t="s">
        <v>6</v>
      </c>
      <c r="J27" s="61" t="s">
        <v>2</v>
      </c>
      <c r="K27" s="61"/>
      <c r="L27" s="51"/>
      <c r="M27" s="61" t="s">
        <v>3</v>
      </c>
      <c r="N27" s="61"/>
      <c r="O27" s="51"/>
      <c r="P27" s="51"/>
      <c r="Q27" s="51"/>
      <c r="R27" s="57" t="s">
        <v>20</v>
      </c>
      <c r="S27" s="57" t="s">
        <v>9</v>
      </c>
      <c r="T27" s="48"/>
      <c r="U27" s="48"/>
      <c r="V27" s="48"/>
      <c r="W27" s="48"/>
      <c r="X27" s="52" t="s">
        <v>11</v>
      </c>
      <c r="Y27" s="53" t="s">
        <v>10</v>
      </c>
      <c r="Z27" s="20"/>
      <c r="AA27" s="20"/>
      <c r="AB27" s="20"/>
      <c r="AC27" s="20"/>
      <c r="AD27" s="20"/>
      <c r="AE27" s="20"/>
    </row>
    <row r="28" spans="1:31" s="19" customFormat="1" ht="16.5" x14ac:dyDescent="0.3">
      <c r="A28" s="20"/>
      <c r="B28" s="60"/>
      <c r="C28" s="61"/>
      <c r="D28" s="61"/>
      <c r="E28" s="61"/>
      <c r="F28" s="61"/>
      <c r="G28" s="50"/>
      <c r="H28" s="54"/>
      <c r="I28" s="57"/>
      <c r="J28" s="61"/>
      <c r="K28" s="61"/>
      <c r="L28" s="50"/>
      <c r="M28" s="61"/>
      <c r="N28" s="61"/>
      <c r="O28" s="50"/>
      <c r="P28" s="50"/>
      <c r="Q28" s="50"/>
      <c r="R28" s="57"/>
      <c r="S28" s="57"/>
      <c r="T28" s="48"/>
      <c r="U28" s="48"/>
      <c r="V28" s="48"/>
      <c r="W28" s="48"/>
      <c r="X28" s="48" t="s">
        <v>12</v>
      </c>
      <c r="Y28" s="55">
        <f>AVERAGE(S30:S33)</f>
        <v>1.0894696730301914</v>
      </c>
      <c r="Z28" s="20"/>
      <c r="AA28" s="20"/>
      <c r="AB28" s="20"/>
      <c r="AC28" s="20"/>
      <c r="AD28" s="20"/>
      <c r="AE28" s="20"/>
    </row>
    <row r="29" spans="1:31" ht="16.5" x14ac:dyDescent="0.3">
      <c r="A29" s="21"/>
      <c r="B29" s="22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1"/>
      <c r="U29" s="13"/>
      <c r="V29" s="24"/>
      <c r="W29" s="24"/>
      <c r="X29" s="21" t="s">
        <v>13</v>
      </c>
      <c r="Y29" s="25">
        <f>AVERAGE(S34:S37)</f>
        <v>1.1461436179387448</v>
      </c>
      <c r="Z29" s="21"/>
      <c r="AA29" s="21"/>
      <c r="AB29" s="21"/>
      <c r="AC29" s="21"/>
      <c r="AD29" s="21"/>
      <c r="AE29" s="21"/>
    </row>
    <row r="30" spans="1:31" ht="16.5" x14ac:dyDescent="0.3">
      <c r="A30" s="21"/>
      <c r="B30" s="26">
        <v>39706</v>
      </c>
      <c r="C30" s="22"/>
      <c r="D30" s="27">
        <v>51950</v>
      </c>
      <c r="E30" s="28"/>
      <c r="F30" s="29">
        <v>192370</v>
      </c>
      <c r="G30" s="28"/>
      <c r="H30" s="30"/>
      <c r="I30" s="30">
        <f>+F30/D30</f>
        <v>3.7029836381135706</v>
      </c>
      <c r="J30" s="28"/>
      <c r="K30" s="27">
        <v>1790</v>
      </c>
      <c r="L30" s="31"/>
      <c r="M30" s="28"/>
      <c r="N30" s="32">
        <f>+K30/D30</f>
        <v>3.4456207892204042E-2</v>
      </c>
      <c r="O30" s="32"/>
      <c r="P30" s="32"/>
      <c r="Q30" s="21"/>
      <c r="R30" s="33">
        <v>30059.373899999999</v>
      </c>
      <c r="S30" s="25">
        <f>D30/R30</f>
        <v>1.7282462426803906</v>
      </c>
      <c r="T30" s="24"/>
      <c r="U30" s="14"/>
      <c r="V30" s="34"/>
      <c r="W30" s="34"/>
      <c r="X30" s="21" t="s">
        <v>18</v>
      </c>
      <c r="Y30" s="25">
        <f>AVERAGE(S38:S41)</f>
        <v>1.0770930031781401</v>
      </c>
      <c r="Z30" s="21"/>
      <c r="AA30" s="21"/>
      <c r="AB30" s="21"/>
      <c r="AC30" s="21"/>
      <c r="AD30" s="21"/>
      <c r="AE30" s="21"/>
    </row>
    <row r="31" spans="1:31" ht="16.5" x14ac:dyDescent="0.3">
      <c r="A31" s="21"/>
      <c r="B31" s="26">
        <v>39797</v>
      </c>
      <c r="C31" s="22"/>
      <c r="D31" s="27">
        <v>51730</v>
      </c>
      <c r="E31" s="28"/>
      <c r="F31" s="29">
        <v>192021</v>
      </c>
      <c r="G31" s="28"/>
      <c r="H31" s="30"/>
      <c r="I31" s="30">
        <f t="shared" ref="I31:I57" si="0">+F31/D31</f>
        <v>3.7119853083317222</v>
      </c>
      <c r="J31" s="28"/>
      <c r="K31" s="27">
        <v>1400</v>
      </c>
      <c r="L31" s="31"/>
      <c r="M31" s="28"/>
      <c r="N31" s="32">
        <f t="shared" ref="N31:N58" si="1">+K31/D31</f>
        <v>2.7063599458728011E-2</v>
      </c>
      <c r="O31" s="32"/>
      <c r="P31" s="32"/>
      <c r="Q31" s="21"/>
      <c r="R31" s="33">
        <v>67191.018899999995</v>
      </c>
      <c r="S31" s="25">
        <f t="shared" ref="S31:S56" si="2">D31/R31</f>
        <v>0.76989456101252851</v>
      </c>
      <c r="T31" s="24"/>
      <c r="V31" s="21"/>
      <c r="W31" s="21"/>
      <c r="X31" s="21" t="s">
        <v>17</v>
      </c>
      <c r="Y31" s="35">
        <f>AVERAGE(S42:S45)</f>
        <v>0.95955356425546512</v>
      </c>
      <c r="Z31" s="21"/>
      <c r="AA31" s="21"/>
      <c r="AB31" s="21"/>
      <c r="AC31" s="21"/>
      <c r="AD31" s="21"/>
      <c r="AE31" s="21"/>
    </row>
    <row r="32" spans="1:31" ht="16.5" x14ac:dyDescent="0.3">
      <c r="A32" s="21"/>
      <c r="B32" s="26">
        <v>39887</v>
      </c>
      <c r="C32" s="22"/>
      <c r="D32" s="27">
        <v>56330</v>
      </c>
      <c r="E32" s="28"/>
      <c r="F32" s="29">
        <v>209414</v>
      </c>
      <c r="G32" s="28"/>
      <c r="H32" s="30"/>
      <c r="I32" s="30">
        <f t="shared" si="0"/>
        <v>3.7176282620273389</v>
      </c>
      <c r="J32" s="28"/>
      <c r="K32" s="27">
        <v>1810</v>
      </c>
      <c r="L32" s="31"/>
      <c r="M32" s="28"/>
      <c r="N32" s="32">
        <f t="shared" si="1"/>
        <v>3.2132078821232028E-2</v>
      </c>
      <c r="O32" s="32"/>
      <c r="P32" s="32"/>
      <c r="Q32" s="21"/>
      <c r="R32" s="33">
        <v>65189.090499999998</v>
      </c>
      <c r="S32" s="25">
        <f t="shared" si="2"/>
        <v>0.86410163982882993</v>
      </c>
      <c r="T32" s="24"/>
      <c r="V32" s="21"/>
      <c r="W32" s="21"/>
      <c r="X32" s="21" t="s">
        <v>16</v>
      </c>
      <c r="Y32" s="25">
        <f>AVERAGE(S46:S49)</f>
        <v>0.82993842516240302</v>
      </c>
      <c r="Z32" s="21"/>
      <c r="AA32" s="21"/>
      <c r="AB32" s="21"/>
      <c r="AC32" s="21"/>
      <c r="AD32" s="21"/>
      <c r="AE32" s="21"/>
    </row>
    <row r="33" spans="1:31" ht="16.5" x14ac:dyDescent="0.3">
      <c r="A33" s="21"/>
      <c r="B33" s="26">
        <v>39994</v>
      </c>
      <c r="C33" s="22"/>
      <c r="D33" s="27">
        <v>63430</v>
      </c>
      <c r="E33" s="28"/>
      <c r="F33" s="29">
        <v>235290</v>
      </c>
      <c r="G33" s="28"/>
      <c r="H33" s="30"/>
      <c r="I33" s="30">
        <f t="shared" si="0"/>
        <v>3.7094434810026802</v>
      </c>
      <c r="J33" s="28"/>
      <c r="K33" s="27">
        <v>2560</v>
      </c>
      <c r="L33" s="31"/>
      <c r="M33" s="28"/>
      <c r="N33" s="32">
        <f t="shared" si="1"/>
        <v>4.0359451363708027E-2</v>
      </c>
      <c r="O33" s="32"/>
      <c r="P33" s="32"/>
      <c r="Q33" s="21"/>
      <c r="R33" s="33">
        <v>63708.005899999996</v>
      </c>
      <c r="S33" s="25">
        <f t="shared" si="2"/>
        <v>0.99563624859901645</v>
      </c>
      <c r="T33" s="24"/>
      <c r="V33" s="21"/>
      <c r="W33" s="21"/>
      <c r="X33" s="21" t="s">
        <v>15</v>
      </c>
      <c r="Y33" s="25">
        <f>AVERAGE(S50:S53)</f>
        <v>0.77124610446257613</v>
      </c>
      <c r="Z33" s="21"/>
      <c r="AA33" s="21"/>
      <c r="AB33" s="21"/>
      <c r="AC33" s="21"/>
      <c r="AD33" s="21"/>
      <c r="AE33" s="21"/>
    </row>
    <row r="34" spans="1:31" ht="16.5" x14ac:dyDescent="0.3">
      <c r="A34" s="21"/>
      <c r="B34" s="26">
        <v>40071</v>
      </c>
      <c r="C34" s="22"/>
      <c r="D34" s="27">
        <v>54085</v>
      </c>
      <c r="E34" s="28"/>
      <c r="F34" s="29">
        <v>196790</v>
      </c>
      <c r="G34" s="28"/>
      <c r="H34" s="30"/>
      <c r="I34" s="30">
        <f t="shared" si="0"/>
        <v>3.6385319404640843</v>
      </c>
      <c r="J34" s="28"/>
      <c r="K34" s="27">
        <v>10765</v>
      </c>
      <c r="L34" s="31"/>
      <c r="M34" s="28"/>
      <c r="N34" s="32">
        <f t="shared" si="1"/>
        <v>0.19903855042987889</v>
      </c>
      <c r="O34" s="32"/>
      <c r="P34" s="32"/>
      <c r="Q34" s="21"/>
      <c r="R34" s="33">
        <v>30929.168799999996</v>
      </c>
      <c r="S34" s="25">
        <f t="shared" si="2"/>
        <v>1.7486729226295925</v>
      </c>
      <c r="T34" s="24"/>
      <c r="V34" s="21"/>
      <c r="W34" s="21"/>
      <c r="X34" s="21" t="s">
        <v>14</v>
      </c>
      <c r="Y34" s="25">
        <f>AVERAGE(S54:S57)</f>
        <v>0.8024313010296078</v>
      </c>
      <c r="Z34" s="21"/>
      <c r="AA34" s="21"/>
      <c r="AB34" s="21"/>
      <c r="AC34" s="21"/>
      <c r="AD34" s="21"/>
      <c r="AE34" s="21"/>
    </row>
    <row r="35" spans="1:31" ht="16.5" x14ac:dyDescent="0.3">
      <c r="A35" s="21"/>
      <c r="B35" s="26">
        <v>40162</v>
      </c>
      <c r="C35" s="22"/>
      <c r="D35" s="27">
        <v>62360</v>
      </c>
      <c r="E35" s="28"/>
      <c r="F35" s="29">
        <v>237307.6</v>
      </c>
      <c r="G35" s="28"/>
      <c r="H35" s="30"/>
      <c r="I35" s="30">
        <f t="shared" si="0"/>
        <v>3.8054457985888392</v>
      </c>
      <c r="J35" s="28"/>
      <c r="K35" s="27">
        <v>20900</v>
      </c>
      <c r="L35" s="31"/>
      <c r="M35" s="28"/>
      <c r="N35" s="32">
        <f t="shared" si="1"/>
        <v>0.33515073765234127</v>
      </c>
      <c r="O35" s="32"/>
      <c r="P35" s="32"/>
      <c r="Q35" s="21"/>
      <c r="R35" s="33">
        <v>68768.4997</v>
      </c>
      <c r="S35" s="25">
        <f t="shared" si="2"/>
        <v>0.9068105349403166</v>
      </c>
      <c r="T35" s="24"/>
      <c r="V35" s="21"/>
      <c r="W35" s="21"/>
      <c r="X35" s="21" t="s">
        <v>19</v>
      </c>
      <c r="Y35" s="36">
        <f>(Y34-Y28)/Y28</f>
        <v>-0.26346614238671806</v>
      </c>
      <c r="Z35" s="21"/>
      <c r="AA35" s="21"/>
      <c r="AB35" s="21"/>
      <c r="AC35" s="21"/>
      <c r="AD35" s="21"/>
      <c r="AE35" s="21"/>
    </row>
    <row r="36" spans="1:31" ht="16.5" x14ac:dyDescent="0.3">
      <c r="A36" s="21"/>
      <c r="B36" s="26">
        <v>40252</v>
      </c>
      <c r="C36" s="22"/>
      <c r="D36" s="27">
        <v>65470</v>
      </c>
      <c r="E36" s="28"/>
      <c r="F36" s="29">
        <v>266617.3</v>
      </c>
      <c r="G36" s="28"/>
      <c r="H36" s="30"/>
      <c r="I36" s="30">
        <f t="shared" si="0"/>
        <v>4.0723583320604853</v>
      </c>
      <c r="J36" s="28"/>
      <c r="K36" s="27">
        <v>51250</v>
      </c>
      <c r="L36" s="31"/>
      <c r="M36" s="28"/>
      <c r="N36" s="32">
        <f t="shared" si="1"/>
        <v>0.78280128303039564</v>
      </c>
      <c r="O36" s="32"/>
      <c r="P36" s="32"/>
      <c r="Q36" s="21"/>
      <c r="R36" s="33">
        <v>66764.462199999994</v>
      </c>
      <c r="S36" s="25">
        <f t="shared" si="2"/>
        <v>0.98061150861782875</v>
      </c>
      <c r="T36" s="24"/>
      <c r="V36" s="56" t="s">
        <v>21</v>
      </c>
      <c r="W36" s="56"/>
      <c r="X36" s="56"/>
      <c r="Y36" s="56"/>
      <c r="Z36" s="56"/>
      <c r="AA36" s="56"/>
      <c r="AB36" s="56"/>
      <c r="AC36" s="56"/>
      <c r="AD36" s="56"/>
      <c r="AE36" s="56"/>
    </row>
    <row r="37" spans="1:31" ht="16.5" x14ac:dyDescent="0.3">
      <c r="A37" s="21"/>
      <c r="B37" s="26">
        <v>40359</v>
      </c>
      <c r="C37" s="22"/>
      <c r="D37" s="27">
        <v>61755</v>
      </c>
      <c r="E37" s="37"/>
      <c r="F37" s="29">
        <v>256012.6</v>
      </c>
      <c r="G37" s="37"/>
      <c r="H37" s="30"/>
      <c r="I37" s="30">
        <f t="shared" si="0"/>
        <v>4.1456173589183063</v>
      </c>
      <c r="J37" s="37"/>
      <c r="K37" s="27">
        <v>48715</v>
      </c>
      <c r="L37" s="31"/>
      <c r="M37" s="37"/>
      <c r="N37" s="32">
        <f t="shared" si="1"/>
        <v>0.78884300866326618</v>
      </c>
      <c r="O37" s="32"/>
      <c r="P37" s="32"/>
      <c r="Q37" s="23"/>
      <c r="R37" s="33">
        <v>65109.472199999997</v>
      </c>
      <c r="S37" s="25">
        <f t="shared" si="2"/>
        <v>0.9484795055672407</v>
      </c>
      <c r="T37" s="24"/>
      <c r="V37" s="21"/>
      <c r="W37" s="21"/>
      <c r="X37" s="21"/>
      <c r="Y37" s="21"/>
      <c r="Z37" s="21"/>
      <c r="AA37" s="21"/>
      <c r="AB37" s="21"/>
      <c r="AC37" s="21"/>
      <c r="AD37" s="21"/>
      <c r="AE37" s="21"/>
    </row>
    <row r="38" spans="1:31" ht="16.5" x14ac:dyDescent="0.3">
      <c r="A38" s="21"/>
      <c r="B38" s="26">
        <v>40436</v>
      </c>
      <c r="C38" s="22"/>
      <c r="D38" s="27">
        <v>53651</v>
      </c>
      <c r="E38" s="37"/>
      <c r="F38" s="29">
        <v>228247.24</v>
      </c>
      <c r="G38" s="37"/>
      <c r="H38" s="30"/>
      <c r="I38" s="30">
        <f t="shared" si="0"/>
        <v>4.2542960988611584</v>
      </c>
      <c r="J38" s="37"/>
      <c r="K38" s="27">
        <v>41120</v>
      </c>
      <c r="L38" s="31"/>
      <c r="M38" s="37"/>
      <c r="N38" s="32">
        <f t="shared" si="1"/>
        <v>0.76643492199586216</v>
      </c>
      <c r="O38" s="32"/>
      <c r="P38" s="32"/>
      <c r="Q38" s="23"/>
      <c r="R38" s="33">
        <v>31889.189100000003</v>
      </c>
      <c r="S38" s="25">
        <f t="shared" si="2"/>
        <v>1.6824197012899269</v>
      </c>
      <c r="T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</row>
    <row r="39" spans="1:31" ht="16.5" x14ac:dyDescent="0.3">
      <c r="A39" s="21"/>
      <c r="B39" s="26">
        <v>40527</v>
      </c>
      <c r="C39" s="22"/>
      <c r="D39" s="27">
        <v>57234</v>
      </c>
      <c r="E39" s="37"/>
      <c r="F39" s="29">
        <v>226545.32</v>
      </c>
      <c r="G39" s="37"/>
      <c r="H39" s="30"/>
      <c r="I39" s="30">
        <f t="shared" si="0"/>
        <v>3.9582297235908728</v>
      </c>
      <c r="J39" s="37"/>
      <c r="K39" s="27">
        <v>45152</v>
      </c>
      <c r="L39" s="31"/>
      <c r="M39" s="37"/>
      <c r="N39" s="32">
        <f t="shared" si="1"/>
        <v>0.78890170178565189</v>
      </c>
      <c r="O39" s="32"/>
      <c r="P39" s="32"/>
      <c r="Q39" s="23"/>
      <c r="R39" s="33">
        <v>70849.029699999999</v>
      </c>
      <c r="S39" s="25">
        <f t="shared" si="2"/>
        <v>0.80783039996947203</v>
      </c>
      <c r="T39" s="21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</row>
    <row r="40" spans="1:31" ht="16.5" x14ac:dyDescent="0.3">
      <c r="A40" s="21"/>
      <c r="B40" s="26">
        <v>40617</v>
      </c>
      <c r="C40" s="22"/>
      <c r="D40" s="27">
        <v>61827</v>
      </c>
      <c r="E40" s="37"/>
      <c r="F40" s="29">
        <v>242686</v>
      </c>
      <c r="G40" s="37"/>
      <c r="H40" s="30"/>
      <c r="I40" s="30">
        <f t="shared" si="0"/>
        <v>3.9252430168049557</v>
      </c>
      <c r="J40" s="37"/>
      <c r="K40" s="27">
        <v>49089</v>
      </c>
      <c r="L40" s="31"/>
      <c r="M40" s="37"/>
      <c r="N40" s="32">
        <f t="shared" si="1"/>
        <v>0.79397350672036493</v>
      </c>
      <c r="O40" s="32"/>
      <c r="P40" s="32"/>
      <c r="Q40" s="23"/>
      <c r="R40" s="33">
        <v>68408.861900000004</v>
      </c>
      <c r="S40" s="25">
        <f t="shared" si="2"/>
        <v>0.90378641425695161</v>
      </c>
      <c r="T40" s="21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</row>
    <row r="41" spans="1:31" ht="16.5" x14ac:dyDescent="0.3">
      <c r="A41" s="21"/>
      <c r="B41" s="26">
        <v>40705</v>
      </c>
      <c r="C41" s="22"/>
      <c r="D41" s="27">
        <v>60514</v>
      </c>
      <c r="E41" s="37"/>
      <c r="F41" s="38">
        <v>246764</v>
      </c>
      <c r="G41" s="37"/>
      <c r="H41" s="30"/>
      <c r="I41" s="30">
        <f t="shared" si="0"/>
        <v>4.0778001784710973</v>
      </c>
      <c r="J41" s="37"/>
      <c r="K41" s="27">
        <v>39853</v>
      </c>
      <c r="L41" s="31"/>
      <c r="M41" s="37"/>
      <c r="N41" s="32">
        <f t="shared" si="1"/>
        <v>0.65857487523548275</v>
      </c>
      <c r="O41" s="32"/>
      <c r="P41" s="32"/>
      <c r="Q41" s="37"/>
      <c r="R41" s="33">
        <v>66183.583799999993</v>
      </c>
      <c r="S41" s="25">
        <f t="shared" si="2"/>
        <v>0.91433549719620966</v>
      </c>
      <c r="T41" s="21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</row>
    <row r="42" spans="1:31" ht="16.5" x14ac:dyDescent="0.3">
      <c r="A42" s="21"/>
      <c r="B42" s="26">
        <v>40797</v>
      </c>
      <c r="C42" s="22"/>
      <c r="D42" s="27">
        <v>49209</v>
      </c>
      <c r="E42" s="37"/>
      <c r="F42" s="29">
        <v>202515</v>
      </c>
      <c r="G42" s="37"/>
      <c r="H42" s="30"/>
      <c r="I42" s="30">
        <f t="shared" si="0"/>
        <v>4.1154057184661346</v>
      </c>
      <c r="J42" s="37"/>
      <c r="K42" s="27">
        <v>33456</v>
      </c>
      <c r="L42" s="31"/>
      <c r="M42" s="37"/>
      <c r="N42" s="32">
        <f t="shared" si="1"/>
        <v>0.67987563250624883</v>
      </c>
      <c r="O42" s="32"/>
      <c r="P42" s="32"/>
      <c r="Q42" s="23"/>
      <c r="R42" s="33">
        <v>32583.305200000003</v>
      </c>
      <c r="S42" s="25">
        <f t="shared" si="2"/>
        <v>1.5102519433786599</v>
      </c>
      <c r="T42" s="21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</row>
    <row r="43" spans="1:31" ht="16.5" x14ac:dyDescent="0.3">
      <c r="A43" s="21"/>
      <c r="B43" s="26">
        <v>40892</v>
      </c>
      <c r="C43" s="21"/>
      <c r="D43" s="27">
        <v>50752</v>
      </c>
      <c r="E43" s="21"/>
      <c r="F43" s="29">
        <v>204438</v>
      </c>
      <c r="G43" s="21"/>
      <c r="H43" s="23"/>
      <c r="I43" s="30">
        <f t="shared" si="0"/>
        <v>4.0281762295081966</v>
      </c>
      <c r="J43" s="21"/>
      <c r="K43" s="27">
        <v>37960</v>
      </c>
      <c r="L43" s="23"/>
      <c r="M43" s="21"/>
      <c r="N43" s="32">
        <f t="shared" si="1"/>
        <v>0.74795081967213117</v>
      </c>
      <c r="O43" s="21"/>
      <c r="P43" s="21"/>
      <c r="Q43" s="21"/>
      <c r="R43" s="33">
        <v>72232.232100000008</v>
      </c>
      <c r="S43" s="25">
        <f t="shared" si="2"/>
        <v>0.70262261769424117</v>
      </c>
      <c r="T43" s="21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</row>
    <row r="44" spans="1:31" ht="16.5" x14ac:dyDescent="0.3">
      <c r="A44" s="26"/>
      <c r="B44" s="26">
        <v>40980</v>
      </c>
      <c r="C44" s="39"/>
      <c r="D44" s="27">
        <v>51112</v>
      </c>
      <c r="E44" s="39"/>
      <c r="F44" s="40">
        <v>210197.38</v>
      </c>
      <c r="G44" s="21"/>
      <c r="H44" s="41"/>
      <c r="I44" s="30">
        <f t="shared" si="0"/>
        <v>4.1124859132884648</v>
      </c>
      <c r="J44" s="41"/>
      <c r="K44" s="27">
        <v>38800</v>
      </c>
      <c r="L44" s="21"/>
      <c r="M44" s="30"/>
      <c r="N44" s="32">
        <f t="shared" si="1"/>
        <v>0.7591172327437784</v>
      </c>
      <c r="O44" s="30"/>
      <c r="P44" s="30"/>
      <c r="Q44" s="21"/>
      <c r="R44" s="33">
        <v>69902.027000000002</v>
      </c>
      <c r="S44" s="25">
        <f t="shared" si="2"/>
        <v>0.73119481928614172</v>
      </c>
      <c r="T44" s="21"/>
      <c r="U44" s="4"/>
      <c r="V44" s="4"/>
      <c r="W44" s="4"/>
      <c r="X44" s="4"/>
      <c r="Y44" s="6"/>
      <c r="Z44" s="6"/>
      <c r="AA44" s="4"/>
      <c r="AB44" s="5"/>
      <c r="AC44" s="7"/>
      <c r="AD44" s="4"/>
      <c r="AE44" s="4"/>
    </row>
    <row r="45" spans="1:31" ht="16.5" x14ac:dyDescent="0.3">
      <c r="A45" s="26"/>
      <c r="B45" s="42">
        <v>41090</v>
      </c>
      <c r="C45" s="39"/>
      <c r="D45" s="27">
        <v>60514</v>
      </c>
      <c r="E45" s="31"/>
      <c r="F45" s="38">
        <v>246763.87999999995</v>
      </c>
      <c r="G45" s="23"/>
      <c r="H45" s="43"/>
      <c r="I45" s="30">
        <f t="shared" si="0"/>
        <v>4.0777981954589011</v>
      </c>
      <c r="J45" s="43"/>
      <c r="K45" s="27">
        <v>39854</v>
      </c>
      <c r="L45" s="23"/>
      <c r="M45" s="30"/>
      <c r="N45" s="32">
        <f t="shared" si="1"/>
        <v>0.65859140033711205</v>
      </c>
      <c r="O45" s="30"/>
      <c r="P45" s="30"/>
      <c r="Q45" s="23"/>
      <c r="R45" s="33">
        <v>67678.070500000002</v>
      </c>
      <c r="S45" s="25">
        <f t="shared" si="2"/>
        <v>0.89414487666281794</v>
      </c>
      <c r="T45" s="21"/>
      <c r="U45" s="4"/>
      <c r="V45" s="4"/>
      <c r="W45" s="4"/>
      <c r="X45" s="4"/>
      <c r="Y45" s="6"/>
      <c r="Z45" s="6"/>
      <c r="AA45" s="4"/>
      <c r="AB45" s="5"/>
      <c r="AC45" s="7"/>
      <c r="AD45" s="4"/>
      <c r="AE45" s="4"/>
    </row>
    <row r="46" spans="1:31" ht="16.5" x14ac:dyDescent="0.3">
      <c r="A46" s="44"/>
      <c r="B46" s="42">
        <v>41167</v>
      </c>
      <c r="C46" s="39"/>
      <c r="D46" s="27">
        <v>42064</v>
      </c>
      <c r="E46" s="31"/>
      <c r="F46" s="38">
        <v>176980</v>
      </c>
      <c r="G46" s="23"/>
      <c r="H46" s="43"/>
      <c r="I46" s="30">
        <f t="shared" si="0"/>
        <v>4.2073982502852791</v>
      </c>
      <c r="J46" s="43"/>
      <c r="K46" s="27">
        <v>30803</v>
      </c>
      <c r="L46" s="23"/>
      <c r="M46" s="30"/>
      <c r="N46" s="32">
        <f t="shared" si="1"/>
        <v>0.73228889311525291</v>
      </c>
      <c r="O46" s="30"/>
      <c r="P46" s="30"/>
      <c r="Q46" s="23"/>
      <c r="R46" s="33">
        <v>32768.383400000006</v>
      </c>
      <c r="S46" s="25">
        <f t="shared" si="2"/>
        <v>1.2836763866721601</v>
      </c>
      <c r="T46" s="45"/>
      <c r="U46" s="5"/>
      <c r="V46" s="4"/>
      <c r="W46" s="6"/>
      <c r="X46" s="6"/>
      <c r="Y46" s="6"/>
      <c r="Z46" s="6"/>
      <c r="AA46" s="4"/>
      <c r="AB46" s="5"/>
      <c r="AC46" s="7"/>
      <c r="AD46" s="4"/>
      <c r="AE46" s="4"/>
    </row>
    <row r="47" spans="1:31" ht="16.5" x14ac:dyDescent="0.3">
      <c r="A47" s="44"/>
      <c r="B47" s="42">
        <v>41244</v>
      </c>
      <c r="C47" s="39"/>
      <c r="D47" s="27">
        <v>47522</v>
      </c>
      <c r="E47" s="31"/>
      <c r="F47" s="38">
        <v>194134</v>
      </c>
      <c r="G47" s="23"/>
      <c r="H47" s="43"/>
      <c r="I47" s="30">
        <f t="shared" si="0"/>
        <v>4.0851395143302049</v>
      </c>
      <c r="J47" s="43"/>
      <c r="K47" s="27">
        <v>35450</v>
      </c>
      <c r="L47" s="23"/>
      <c r="M47" s="30"/>
      <c r="N47" s="32">
        <f t="shared" si="1"/>
        <v>0.74597028744581462</v>
      </c>
      <c r="O47" s="30"/>
      <c r="P47" s="30"/>
      <c r="Q47" s="23"/>
      <c r="R47" s="33">
        <v>73588.610700000005</v>
      </c>
      <c r="S47" s="25">
        <f t="shared" si="2"/>
        <v>0.64577927953734282</v>
      </c>
      <c r="T47" s="45"/>
      <c r="U47" s="5"/>
      <c r="V47" s="4"/>
      <c r="W47" s="6"/>
      <c r="X47" s="6"/>
      <c r="Y47" s="6"/>
      <c r="Z47" s="6"/>
      <c r="AA47" s="4"/>
      <c r="AB47" s="9"/>
      <c r="AC47" s="7"/>
      <c r="AD47" s="4"/>
      <c r="AE47" s="4"/>
    </row>
    <row r="48" spans="1:31" ht="16.5" x14ac:dyDescent="0.3">
      <c r="A48" s="42"/>
      <c r="B48" s="44">
        <v>41334</v>
      </c>
      <c r="C48" s="21"/>
      <c r="D48" s="27">
        <v>47733</v>
      </c>
      <c r="E48" s="23"/>
      <c r="F48" s="38">
        <v>204739</v>
      </c>
      <c r="G48" s="23"/>
      <c r="H48" s="38"/>
      <c r="I48" s="30">
        <f t="shared" si="0"/>
        <v>4.2892548132319357</v>
      </c>
      <c r="J48" s="38"/>
      <c r="K48" s="45">
        <v>36618</v>
      </c>
      <c r="L48" s="23"/>
      <c r="M48" s="30"/>
      <c r="N48" s="32">
        <f t="shared" si="1"/>
        <v>0.76714222864684811</v>
      </c>
      <c r="O48" s="30"/>
      <c r="P48" s="30"/>
      <c r="Q48" s="23"/>
      <c r="R48" s="33">
        <v>71611.431800000006</v>
      </c>
      <c r="S48" s="25">
        <f t="shared" si="2"/>
        <v>0.66655558756751454</v>
      </c>
      <c r="T48" s="27"/>
      <c r="U48" s="5"/>
      <c r="V48" s="4"/>
      <c r="W48" s="6"/>
      <c r="X48" s="6"/>
      <c r="Y48" s="6"/>
      <c r="Z48" s="6"/>
      <c r="AA48" s="4"/>
      <c r="AB48" s="9"/>
      <c r="AC48" s="7"/>
      <c r="AD48" s="4"/>
      <c r="AE48" s="4"/>
    </row>
    <row r="49" spans="1:31" ht="16.5" x14ac:dyDescent="0.3">
      <c r="A49" s="42"/>
      <c r="B49" s="44">
        <v>41426</v>
      </c>
      <c r="C49" s="21"/>
      <c r="D49" s="27">
        <v>50250</v>
      </c>
      <c r="E49" s="23"/>
      <c r="F49" s="38">
        <v>202265</v>
      </c>
      <c r="G49" s="23"/>
      <c r="H49" s="38"/>
      <c r="I49" s="30">
        <f t="shared" si="0"/>
        <v>4.0251741293532337</v>
      </c>
      <c r="J49" s="38"/>
      <c r="K49" s="45">
        <v>36475</v>
      </c>
      <c r="L49" s="23"/>
      <c r="M49" s="30"/>
      <c r="N49" s="32">
        <f t="shared" si="1"/>
        <v>0.72587064676616919</v>
      </c>
      <c r="O49" s="30"/>
      <c r="P49" s="30"/>
      <c r="Q49" s="23"/>
      <c r="R49" s="33">
        <v>69430.776400000002</v>
      </c>
      <c r="S49" s="25">
        <f t="shared" si="2"/>
        <v>0.72374244687259459</v>
      </c>
      <c r="T49" s="27"/>
      <c r="U49" s="5"/>
      <c r="V49" s="4"/>
      <c r="W49" s="6"/>
      <c r="X49" s="6"/>
      <c r="Y49" s="6"/>
      <c r="Z49" s="6"/>
      <c r="AA49" s="4"/>
      <c r="AB49" s="9"/>
      <c r="AC49" s="7"/>
      <c r="AD49" s="4"/>
      <c r="AE49" s="4"/>
    </row>
    <row r="50" spans="1:31" ht="16.5" x14ac:dyDescent="0.3">
      <c r="A50" s="42"/>
      <c r="B50" s="44">
        <v>41530</v>
      </c>
      <c r="C50" s="21"/>
      <c r="D50" s="27">
        <v>37449</v>
      </c>
      <c r="E50" s="23"/>
      <c r="F50" s="38">
        <v>153418</v>
      </c>
      <c r="G50" s="23"/>
      <c r="H50" s="38"/>
      <c r="I50" s="30">
        <f t="shared" si="0"/>
        <v>4.0967182034233227</v>
      </c>
      <c r="J50" s="38"/>
      <c r="K50" s="45">
        <v>28165</v>
      </c>
      <c r="L50" s="23"/>
      <c r="M50" s="30"/>
      <c r="N50" s="32">
        <f t="shared" si="1"/>
        <v>0.75208950839808808</v>
      </c>
      <c r="O50" s="30"/>
      <c r="P50" s="30"/>
      <c r="Q50" s="23"/>
      <c r="R50" s="33">
        <v>33267.595699999998</v>
      </c>
      <c r="S50" s="25">
        <f t="shared" si="2"/>
        <v>1.1256900059056567</v>
      </c>
      <c r="T50" s="27"/>
      <c r="U50" s="5"/>
      <c r="V50" s="4"/>
      <c r="W50" s="6"/>
      <c r="X50" s="6"/>
      <c r="Y50" s="6"/>
      <c r="Z50" s="6"/>
      <c r="AA50" s="4"/>
      <c r="AB50" s="9"/>
      <c r="AC50" s="7"/>
      <c r="AD50" s="4"/>
      <c r="AE50" s="4"/>
    </row>
    <row r="51" spans="1:31" ht="16.5" x14ac:dyDescent="0.3">
      <c r="A51" s="42"/>
      <c r="B51" s="44">
        <v>41609</v>
      </c>
      <c r="C51" s="21"/>
      <c r="D51" s="27">
        <v>43823</v>
      </c>
      <c r="E51" s="23"/>
      <c r="F51" s="38">
        <v>176647</v>
      </c>
      <c r="G51" s="23"/>
      <c r="H51" s="38"/>
      <c r="I51" s="30">
        <f t="shared" si="0"/>
        <v>4.0309198366154755</v>
      </c>
      <c r="J51" s="38"/>
      <c r="K51" s="45">
        <v>31311</v>
      </c>
      <c r="L51" s="23"/>
      <c r="M51" s="30"/>
      <c r="N51" s="32">
        <f t="shared" si="1"/>
        <v>0.71448782602742855</v>
      </c>
      <c r="O51" s="30"/>
      <c r="P51" s="30"/>
      <c r="Q51" s="23"/>
      <c r="R51" s="33">
        <v>76027.797099999996</v>
      </c>
      <c r="S51" s="25">
        <f t="shared" si="2"/>
        <v>0.57640759921478779</v>
      </c>
      <c r="T51" s="27"/>
      <c r="U51" s="5"/>
      <c r="V51" s="4"/>
      <c r="W51" s="6"/>
      <c r="X51" s="6"/>
      <c r="Y51" s="6"/>
      <c r="Z51" s="6"/>
      <c r="AA51" s="4"/>
      <c r="AB51" s="9"/>
      <c r="AC51" s="7"/>
      <c r="AD51" s="4"/>
      <c r="AE51" s="4"/>
    </row>
    <row r="52" spans="1:31" ht="16.5" x14ac:dyDescent="0.3">
      <c r="A52" s="42"/>
      <c r="B52" s="44">
        <v>41699</v>
      </c>
      <c r="C52" s="21"/>
      <c r="D52" s="27">
        <v>48258</v>
      </c>
      <c r="E52" s="23"/>
      <c r="F52" s="38">
        <v>194593</v>
      </c>
      <c r="G52" s="23"/>
      <c r="H52" s="38"/>
      <c r="I52" s="30">
        <f t="shared" si="0"/>
        <v>4.0323469683782998</v>
      </c>
      <c r="J52" s="38"/>
      <c r="K52" s="45">
        <v>35110</v>
      </c>
      <c r="L52" s="23"/>
      <c r="M52" s="30"/>
      <c r="N52" s="32">
        <f t="shared" si="1"/>
        <v>0.72754776410128885</v>
      </c>
      <c r="O52" s="30"/>
      <c r="P52" s="30"/>
      <c r="Q52" s="23"/>
      <c r="R52" s="33">
        <v>73307.936900000001</v>
      </c>
      <c r="S52" s="25">
        <f t="shared" si="2"/>
        <v>0.65829161262346203</v>
      </c>
      <c r="T52" s="27"/>
      <c r="U52" s="5"/>
      <c r="V52" s="4"/>
      <c r="W52" s="6"/>
      <c r="X52" s="6"/>
      <c r="Y52" s="6"/>
      <c r="Z52" s="6"/>
      <c r="AA52" s="4"/>
      <c r="AB52" s="9"/>
      <c r="AC52" s="7"/>
      <c r="AD52" s="4"/>
      <c r="AE52" s="4"/>
    </row>
    <row r="53" spans="1:31" ht="16.5" x14ac:dyDescent="0.3">
      <c r="A53" s="42"/>
      <c r="B53" s="44">
        <v>41820</v>
      </c>
      <c r="C53" s="21"/>
      <c r="D53" s="27">
        <v>51675</v>
      </c>
      <c r="E53" s="21"/>
      <c r="F53" s="38">
        <v>207201</v>
      </c>
      <c r="G53" s="21"/>
      <c r="H53" s="38"/>
      <c r="I53" s="30">
        <f t="shared" si="0"/>
        <v>4.0096952104499275</v>
      </c>
      <c r="J53" s="38"/>
      <c r="K53" s="45">
        <v>37639</v>
      </c>
      <c r="L53" s="21"/>
      <c r="M53" s="30"/>
      <c r="N53" s="32">
        <f t="shared" si="1"/>
        <v>0.72837929366231258</v>
      </c>
      <c r="O53" s="30"/>
      <c r="P53" s="30"/>
      <c r="Q53" s="21"/>
      <c r="R53" s="33">
        <v>71315.680800000002</v>
      </c>
      <c r="S53" s="25">
        <f t="shared" si="2"/>
        <v>0.72459520010639789</v>
      </c>
      <c r="T53" s="27"/>
      <c r="U53" s="5"/>
      <c r="V53" s="4"/>
      <c r="W53" s="6"/>
      <c r="X53" s="6"/>
      <c r="Y53" s="6"/>
      <c r="Z53" s="6"/>
      <c r="AA53" s="4"/>
      <c r="AB53" s="9"/>
      <c r="AC53" s="7"/>
      <c r="AD53" s="4"/>
      <c r="AE53" s="4"/>
    </row>
    <row r="54" spans="1:31" ht="16.5" x14ac:dyDescent="0.3">
      <c r="A54" s="42"/>
      <c r="B54" s="42">
        <v>41910</v>
      </c>
      <c r="C54" s="21"/>
      <c r="D54" s="27">
        <v>41095</v>
      </c>
      <c r="E54" s="21"/>
      <c r="F54" s="38">
        <v>169268</v>
      </c>
      <c r="G54" s="21"/>
      <c r="H54" s="38"/>
      <c r="I54" s="30">
        <f t="shared" si="0"/>
        <v>4.1189439104513932</v>
      </c>
      <c r="J54" s="38"/>
      <c r="K54" s="45">
        <v>28499</v>
      </c>
      <c r="L54" s="21"/>
      <c r="M54" s="30"/>
      <c r="N54" s="32">
        <f t="shared" si="1"/>
        <v>0.69349069229833316</v>
      </c>
      <c r="O54" s="30"/>
      <c r="P54" s="30"/>
      <c r="Q54" s="21"/>
      <c r="R54" s="33">
        <v>33325.156300000002</v>
      </c>
      <c r="S54" s="25">
        <f t="shared" si="2"/>
        <v>1.2331525058743684</v>
      </c>
      <c r="T54" s="27"/>
      <c r="U54" s="5"/>
      <c r="V54" s="4"/>
      <c r="W54" s="6"/>
      <c r="X54" s="6"/>
      <c r="Y54" s="6"/>
      <c r="Z54" s="6"/>
      <c r="AA54" s="4"/>
      <c r="AB54" s="9"/>
      <c r="AC54" s="7"/>
      <c r="AD54" s="4"/>
      <c r="AE54" s="4"/>
    </row>
    <row r="55" spans="1:31" ht="16.5" x14ac:dyDescent="0.3">
      <c r="A55" s="42"/>
      <c r="B55" s="42">
        <v>42004</v>
      </c>
      <c r="C55" s="21"/>
      <c r="D55" s="27">
        <v>44735</v>
      </c>
      <c r="E55" s="21"/>
      <c r="F55" s="38">
        <v>181393</v>
      </c>
      <c r="G55" s="21"/>
      <c r="H55" s="38"/>
      <c r="I55" s="30">
        <f t="shared" si="0"/>
        <v>4.0548340225774</v>
      </c>
      <c r="J55" s="38"/>
      <c r="K55" s="45">
        <v>32400</v>
      </c>
      <c r="L55" s="21"/>
      <c r="M55" s="30"/>
      <c r="N55" s="32">
        <f t="shared" si="1"/>
        <v>0.72426511679892702</v>
      </c>
      <c r="O55" s="30"/>
      <c r="P55" s="30"/>
      <c r="Q55" s="21"/>
      <c r="R55" s="33">
        <v>78060.755600000004</v>
      </c>
      <c r="S55" s="25">
        <f t="shared" si="2"/>
        <v>0.57307925930453074</v>
      </c>
      <c r="T55" s="27"/>
      <c r="U55" s="5"/>
      <c r="V55" s="4"/>
      <c r="W55" s="6"/>
      <c r="X55" s="6"/>
      <c r="Y55" s="6"/>
      <c r="Z55" s="6"/>
      <c r="AA55" s="4"/>
      <c r="AB55" s="9"/>
      <c r="AC55" s="7"/>
      <c r="AD55" s="4"/>
      <c r="AE55" s="4"/>
    </row>
    <row r="56" spans="1:31" ht="16.5" x14ac:dyDescent="0.3">
      <c r="A56" s="42"/>
      <c r="B56" s="42">
        <v>42094</v>
      </c>
      <c r="C56" s="21"/>
      <c r="D56" s="27">
        <v>49682</v>
      </c>
      <c r="E56" s="21"/>
      <c r="F56" s="38">
        <v>203568</v>
      </c>
      <c r="G56" s="21"/>
      <c r="H56" s="38"/>
      <c r="I56" s="30">
        <f t="shared" si="0"/>
        <v>4.0974195885833904</v>
      </c>
      <c r="J56" s="38"/>
      <c r="K56" s="45">
        <v>35836</v>
      </c>
      <c r="L56" s="21"/>
      <c r="M56" s="30"/>
      <c r="N56" s="32">
        <f t="shared" si="1"/>
        <v>0.72130751580049113</v>
      </c>
      <c r="O56" s="30"/>
      <c r="P56" s="30"/>
      <c r="Q56" s="21"/>
      <c r="R56" s="33">
        <v>75415.013399999996</v>
      </c>
      <c r="S56" s="25">
        <f t="shared" si="2"/>
        <v>0.65878129247935668</v>
      </c>
      <c r="T56" s="27"/>
      <c r="U56" s="5"/>
      <c r="W56" s="6"/>
      <c r="X56" s="6"/>
      <c r="Y56" s="6"/>
      <c r="Z56" s="6"/>
      <c r="AB56" s="9"/>
      <c r="AC56" s="7"/>
    </row>
    <row r="57" spans="1:31" ht="16.5" x14ac:dyDescent="0.3">
      <c r="A57" s="42"/>
      <c r="B57" s="42">
        <v>42170</v>
      </c>
      <c r="C57" s="21"/>
      <c r="D57" s="27">
        <f>2926+3863+46150+1607</f>
        <v>54546</v>
      </c>
      <c r="E57" s="21"/>
      <c r="F57" s="38">
        <f>14582.37+185020+7282.33+10808.12</f>
        <v>217692.81999999998</v>
      </c>
      <c r="G57" s="21"/>
      <c r="H57" s="38"/>
      <c r="I57" s="30">
        <f t="shared" si="0"/>
        <v>3.9909951233820991</v>
      </c>
      <c r="J57" s="38"/>
      <c r="K57" s="45">
        <f>1180+866+1290+12636+11783+9526+1607+2926</f>
        <v>41814</v>
      </c>
      <c r="L57" s="21"/>
      <c r="M57" s="30"/>
      <c r="N57" s="32">
        <f t="shared" si="1"/>
        <v>0.76658233417665822</v>
      </c>
      <c r="O57" s="30"/>
      <c r="P57" s="30"/>
      <c r="Q57" s="21"/>
      <c r="R57" s="33">
        <v>73244.407600000006</v>
      </c>
      <c r="S57" s="25">
        <f>D57/R57</f>
        <v>0.74471214646017558</v>
      </c>
      <c r="T57" s="27"/>
      <c r="U57" s="5"/>
      <c r="W57" s="6"/>
      <c r="X57" s="6"/>
      <c r="Y57" s="6"/>
      <c r="Z57" s="6"/>
      <c r="AB57" s="9"/>
      <c r="AC57" s="7"/>
    </row>
    <row r="58" spans="1:31" ht="16.5" x14ac:dyDescent="0.3">
      <c r="A58" s="42"/>
      <c r="B58" s="42">
        <v>42262</v>
      </c>
      <c r="C58" s="21"/>
      <c r="D58" s="27">
        <f>1880+900+2480+3132+37293+2028</f>
        <v>47713</v>
      </c>
      <c r="E58" s="21"/>
      <c r="F58" s="38">
        <v>184236.43</v>
      </c>
      <c r="G58" s="21"/>
      <c r="H58" s="38"/>
      <c r="I58" s="30">
        <v>3.8613465931716719</v>
      </c>
      <c r="J58" s="38"/>
      <c r="K58" s="45">
        <v>35422</v>
      </c>
      <c r="L58" s="21"/>
      <c r="M58" s="30"/>
      <c r="N58" s="32">
        <f t="shared" si="1"/>
        <v>0.74239725022530545</v>
      </c>
      <c r="O58" s="30"/>
      <c r="P58" s="30"/>
      <c r="Q58" s="21"/>
      <c r="R58" s="33">
        <v>34079.339599999999</v>
      </c>
      <c r="S58" s="25">
        <f>D58/R58</f>
        <v>1.4000564729253147</v>
      </c>
      <c r="T58" s="27"/>
      <c r="U58" s="5"/>
      <c r="W58" s="6"/>
      <c r="X58" s="6"/>
      <c r="Y58" s="6"/>
      <c r="Z58" s="6"/>
      <c r="AB58" s="9"/>
      <c r="AC58" s="7"/>
    </row>
    <row r="59" spans="1:31" ht="16.5" x14ac:dyDescent="0.3">
      <c r="A59" s="42"/>
      <c r="B59" s="42">
        <v>42353</v>
      </c>
      <c r="C59" s="21"/>
      <c r="D59" s="27">
        <v>47289</v>
      </c>
      <c r="E59" s="21"/>
      <c r="F59" s="38">
        <v>175455.64</v>
      </c>
      <c r="G59" s="21"/>
      <c r="H59" s="38"/>
      <c r="I59" s="30">
        <v>3.7102844213241983</v>
      </c>
      <c r="J59" s="38"/>
      <c r="K59" s="45">
        <v>35139</v>
      </c>
      <c r="L59" s="21"/>
      <c r="M59" s="30"/>
      <c r="N59" s="32">
        <v>0.74306921271331594</v>
      </c>
      <c r="O59" s="30"/>
      <c r="P59" s="30"/>
      <c r="Q59" s="21"/>
      <c r="R59" s="33">
        <v>79597</v>
      </c>
      <c r="S59" s="25">
        <f>D59/R59</f>
        <v>0.594105305476337</v>
      </c>
      <c r="T59" s="27"/>
      <c r="U59" s="5"/>
      <c r="W59" s="6"/>
      <c r="X59" s="6"/>
      <c r="Y59" s="6"/>
      <c r="Z59" s="6"/>
      <c r="AB59" s="9"/>
      <c r="AC59" s="7"/>
    </row>
    <row r="60" spans="1:31" ht="66" x14ac:dyDescent="0.3">
      <c r="A60" s="21"/>
      <c r="B60" s="46" t="s">
        <v>8</v>
      </c>
      <c r="C60" s="21"/>
      <c r="D60" s="47">
        <f>SUM(D30:D57)</f>
        <v>1470755</v>
      </c>
      <c r="E60" s="21"/>
      <c r="F60" s="29">
        <f>SUM(F30:F57)</f>
        <v>5875878.1400000006</v>
      </c>
      <c r="G60" s="21"/>
      <c r="H60" s="21"/>
      <c r="I60" s="30">
        <f>AVERAGE(I30:I57)</f>
        <v>4.0032953130363849</v>
      </c>
      <c r="J60" s="21"/>
      <c r="K60" s="27">
        <f>SUM(K30:K57)</f>
        <v>874594</v>
      </c>
      <c r="L60" s="21"/>
      <c r="M60" s="21"/>
      <c r="N60" s="32">
        <f>AVERAGE(N30:N57)</f>
        <v>0.60331025412664285</v>
      </c>
      <c r="O60" s="21"/>
      <c r="P60" s="21"/>
      <c r="Q60" s="21"/>
      <c r="R60" s="23"/>
      <c r="S60" s="37"/>
      <c r="T60" s="21"/>
      <c r="AB60" s="8"/>
    </row>
    <row r="61" spans="1:31" x14ac:dyDescent="0.25">
      <c r="K61" s="11"/>
    </row>
    <row r="62" spans="1:31" x14ac:dyDescent="0.25">
      <c r="D62" s="3"/>
      <c r="K62" s="11"/>
    </row>
    <row r="63" spans="1:31" x14ac:dyDescent="0.25">
      <c r="D63" s="12"/>
      <c r="K63" s="11"/>
    </row>
    <row r="64" spans="1:31" x14ac:dyDescent="0.25">
      <c r="K64" s="11"/>
    </row>
    <row r="65" spans="2:21" x14ac:dyDescent="0.25">
      <c r="B65" s="4"/>
      <c r="C65" s="4"/>
      <c r="D65" s="4"/>
      <c r="E65" s="4"/>
      <c r="F65" s="4"/>
      <c r="G65" s="4"/>
      <c r="H65" s="4"/>
      <c r="I65" s="4"/>
      <c r="J65" s="4"/>
      <c r="K65" s="11"/>
      <c r="L65" s="4"/>
      <c r="M65" s="4"/>
      <c r="N65" s="4"/>
      <c r="O65" s="4"/>
      <c r="P65" s="4"/>
      <c r="Q65" s="4"/>
      <c r="R65" s="4"/>
      <c r="U65" s="4"/>
    </row>
    <row r="66" spans="2:21" x14ac:dyDescent="0.25"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</row>
    <row r="67" spans="2:21" x14ac:dyDescent="0.25">
      <c r="B67" s="1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18"/>
    </row>
    <row r="68" spans="2:21" x14ac:dyDescent="0.25">
      <c r="B68" s="1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18"/>
    </row>
    <row r="69" spans="2:21" x14ac:dyDescent="0.25">
      <c r="B69" s="1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18"/>
    </row>
    <row r="70" spans="2:21" x14ac:dyDescent="0.25">
      <c r="B70" s="1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18"/>
      <c r="S70" s="18"/>
    </row>
    <row r="71" spans="2:21" x14ac:dyDescent="0.25"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</row>
    <row r="72" spans="2:21" x14ac:dyDescent="0.25">
      <c r="B72" s="15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</row>
    <row r="73" spans="2:21" x14ac:dyDescent="0.25"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</row>
    <row r="74" spans="2:21" x14ac:dyDescent="0.25">
      <c r="B74" s="4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</row>
    <row r="75" spans="2:21" x14ac:dyDescent="0.25">
      <c r="B75" s="4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</row>
    <row r="76" spans="2:21" x14ac:dyDescent="0.25">
      <c r="B76" s="4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</row>
    <row r="77" spans="2:21" x14ac:dyDescent="0.25">
      <c r="B77" s="4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</row>
    <row r="78" spans="2:21" x14ac:dyDescent="0.25"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</row>
    <row r="79" spans="2:21" x14ac:dyDescent="0.25"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</row>
    <row r="80" spans="2:21" x14ac:dyDescent="0.25">
      <c r="B80" s="4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</row>
    <row r="81" spans="2:19" x14ac:dyDescent="0.25">
      <c r="B81" s="4"/>
      <c r="C81" s="10"/>
      <c r="D81" s="10"/>
      <c r="E81" s="10"/>
      <c r="F81" s="10"/>
      <c r="G81" s="10"/>
      <c r="H81" s="10"/>
      <c r="I81" s="10"/>
      <c r="J81" s="4"/>
      <c r="K81" s="4"/>
      <c r="L81" s="4"/>
      <c r="M81" s="4"/>
      <c r="N81" s="4"/>
      <c r="O81" s="4"/>
      <c r="P81" s="10"/>
      <c r="Q81" s="10"/>
      <c r="R81" s="4"/>
      <c r="S81" s="10"/>
    </row>
    <row r="82" spans="2:19" x14ac:dyDescent="0.25">
      <c r="B82" s="4"/>
      <c r="C82" s="10"/>
      <c r="D82" s="10"/>
      <c r="E82" s="10"/>
      <c r="F82" s="10"/>
      <c r="G82" s="10"/>
      <c r="H82" s="10"/>
      <c r="I82" s="10"/>
      <c r="J82" s="4"/>
      <c r="K82" s="4"/>
      <c r="L82" s="4"/>
      <c r="M82" s="4"/>
      <c r="N82" s="4"/>
      <c r="O82" s="4"/>
      <c r="P82" s="10"/>
      <c r="Q82" s="10"/>
      <c r="R82" s="4"/>
      <c r="S82" s="10"/>
    </row>
    <row r="83" spans="2:19" x14ac:dyDescent="0.25">
      <c r="B83" s="4"/>
      <c r="C83" s="10"/>
      <c r="D83" s="10"/>
      <c r="E83" s="10"/>
      <c r="F83" s="10"/>
      <c r="G83" s="10"/>
      <c r="H83" s="10"/>
      <c r="I83" s="10"/>
      <c r="J83" s="4"/>
      <c r="K83" s="4"/>
      <c r="L83" s="4"/>
      <c r="M83" s="4"/>
      <c r="N83" s="4"/>
      <c r="O83" s="4"/>
      <c r="P83" s="10"/>
      <c r="Q83" s="10"/>
      <c r="R83" s="4"/>
      <c r="S83" s="10"/>
    </row>
    <row r="84" spans="2:19" x14ac:dyDescent="0.25">
      <c r="B84" s="4"/>
      <c r="C84" s="10"/>
      <c r="D84" s="10"/>
      <c r="E84" s="10"/>
      <c r="F84" s="10"/>
      <c r="G84" s="10"/>
      <c r="H84" s="10"/>
      <c r="I84" s="10"/>
      <c r="J84" s="4"/>
      <c r="K84" s="4"/>
      <c r="L84" s="4"/>
      <c r="M84" s="4"/>
      <c r="N84" s="4"/>
      <c r="O84" s="4"/>
      <c r="P84" s="10"/>
      <c r="Q84" s="10"/>
      <c r="R84" s="4"/>
      <c r="S84" s="10"/>
    </row>
    <row r="85" spans="2:19" x14ac:dyDescent="0.25"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</row>
  </sheetData>
  <mergeCells count="11">
    <mergeCell ref="V36:AE36"/>
    <mergeCell ref="S27:S28"/>
    <mergeCell ref="A1:R1"/>
    <mergeCell ref="A2:R2"/>
    <mergeCell ref="B27:B28"/>
    <mergeCell ref="C27:D28"/>
    <mergeCell ref="E27:F28"/>
    <mergeCell ref="I27:I28"/>
    <mergeCell ref="J27:K28"/>
    <mergeCell ref="M27:N28"/>
    <mergeCell ref="R27:R28"/>
  </mergeCells>
  <pageMargins left="0.7" right="0.7" top="0.75" bottom="0.75" header="0.3" footer="0.3"/>
  <pageSetup orientation="portrait" horizontalDpi="4294967292" verticalDpi="429496729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Paper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Marilyn</dc:creator>
  <cp:lastModifiedBy>Student Office Assistant</cp:lastModifiedBy>
  <dcterms:created xsi:type="dcterms:W3CDTF">2011-05-16T18:38:35Z</dcterms:created>
  <dcterms:modified xsi:type="dcterms:W3CDTF">2016-02-25T17:47:04Z</dcterms:modified>
</cp:coreProperties>
</file>